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G:\.shortcut-targets-by-id\0B90KQW8nVQyOREZrZmJwcUQ1MFE\Megaport\Finance\FP&amp;A\External\"/>
    </mc:Choice>
  </mc:AlternateContent>
  <xr:revisionPtr revIDLastSave="0" documentId="8_{B022A80D-4600-4DDE-940C-E9F8EF8A4A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oup KPIs" sheetId="1" r:id="rId1"/>
    <sheet name="Regional KPI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gYZmZuJXn+pKC/SHp9t+33VyoLMw=="/>
    </ext>
  </extLst>
</workbook>
</file>

<file path=xl/calcChain.xml><?xml version="1.0" encoding="utf-8"?>
<calcChain xmlns="http://schemas.openxmlformats.org/spreadsheetml/2006/main">
  <c r="AF16" i="1" l="1"/>
  <c r="AF63" i="1"/>
  <c r="AF61" i="1"/>
  <c r="AF60" i="1"/>
  <c r="AF59" i="1"/>
  <c r="AF58" i="1"/>
  <c r="AF57" i="1"/>
  <c r="AF56" i="1"/>
  <c r="AF55" i="1"/>
  <c r="AF54" i="1"/>
  <c r="AF53" i="1"/>
  <c r="AF52" i="1"/>
  <c r="AF51" i="1"/>
  <c r="AF41" i="1"/>
  <c r="AF39" i="1"/>
  <c r="AF38" i="1"/>
  <c r="AF37" i="1"/>
  <c r="AF36" i="1"/>
  <c r="AF35" i="1"/>
  <c r="AF34" i="1"/>
  <c r="AF33" i="1"/>
  <c r="AF32" i="1"/>
  <c r="AF31" i="1"/>
  <c r="AF30" i="1"/>
  <c r="AF29" i="1"/>
  <c r="AF27" i="1"/>
  <c r="AF71" i="1" s="1"/>
  <c r="AF26" i="1"/>
  <c r="AF70" i="1" s="1"/>
  <c r="AF25" i="1"/>
  <c r="AF69" i="1" s="1"/>
  <c r="AF24" i="1"/>
  <c r="AF68" i="1" s="1"/>
  <c r="AF23" i="1"/>
  <c r="AF45" i="1" s="1"/>
  <c r="AF22" i="1"/>
  <c r="AF66" i="1" s="1"/>
  <c r="AF21" i="1"/>
  <c r="AF65" i="1" s="1"/>
  <c r="AF20" i="1"/>
  <c r="AF42" i="1" s="1"/>
  <c r="AF19" i="1"/>
  <c r="AF5" i="1"/>
  <c r="Q66" i="2"/>
  <c r="Q126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Q172" i="2"/>
  <c r="Q170" i="2"/>
  <c r="Q169" i="2"/>
  <c r="Q168" i="2"/>
  <c r="Q167" i="2"/>
  <c r="Q166" i="2"/>
  <c r="Q165" i="2"/>
  <c r="Q164" i="2"/>
  <c r="Q163" i="2"/>
  <c r="Q157" i="2"/>
  <c r="Q153" i="2"/>
  <c r="Q151" i="2"/>
  <c r="Q150" i="2"/>
  <c r="Q149" i="2"/>
  <c r="Q148" i="2"/>
  <c r="Q147" i="2"/>
  <c r="Q146" i="2"/>
  <c r="Q145" i="2"/>
  <c r="Q144" i="2"/>
  <c r="Q142" i="2"/>
  <c r="Q180" i="2" s="1"/>
  <c r="Q141" i="2"/>
  <c r="Q160" i="2" s="1"/>
  <c r="Q140" i="2"/>
  <c r="Q178" i="2" s="1"/>
  <c r="Q139" i="2"/>
  <c r="Q177" i="2" s="1"/>
  <c r="Q138" i="2"/>
  <c r="Q176" i="2" s="1"/>
  <c r="Q137" i="2"/>
  <c r="Q175" i="2" s="1"/>
  <c r="Q136" i="2"/>
  <c r="Q174" i="2" s="1"/>
  <c r="Q135" i="2"/>
  <c r="Q154" i="2" s="1"/>
  <c r="Q134" i="2"/>
  <c r="Q123" i="2"/>
  <c r="P123" i="2"/>
  <c r="Q110" i="2"/>
  <c r="Q109" i="2"/>
  <c r="Q108" i="2"/>
  <c r="Q107" i="2"/>
  <c r="Q106" i="2"/>
  <c r="Q105" i="2"/>
  <c r="Q104" i="2"/>
  <c r="Q91" i="2"/>
  <c r="Q90" i="2"/>
  <c r="Q89" i="2"/>
  <c r="Q88" i="2"/>
  <c r="Q87" i="2"/>
  <c r="Q86" i="2"/>
  <c r="Q85" i="2"/>
  <c r="Q82" i="2"/>
  <c r="Q120" i="2" s="1"/>
  <c r="Q81" i="2"/>
  <c r="Q119" i="2" s="1"/>
  <c r="Q80" i="2"/>
  <c r="Q99" i="2" s="1"/>
  <c r="Q79" i="2"/>
  <c r="Q98" i="2" s="1"/>
  <c r="Q78" i="2"/>
  <c r="Q97" i="2" s="1"/>
  <c r="Q77" i="2"/>
  <c r="Q96" i="2" s="1"/>
  <c r="Q76" i="2"/>
  <c r="Q114" i="2" s="1"/>
  <c r="Q75" i="2"/>
  <c r="Q94" i="2" s="1"/>
  <c r="Q74" i="2"/>
  <c r="Q63" i="2"/>
  <c r="Q52" i="2"/>
  <c r="Q50" i="2"/>
  <c r="Q49" i="2"/>
  <c r="Q48" i="2"/>
  <c r="Q47" i="2"/>
  <c r="Q46" i="2"/>
  <c r="Q45" i="2"/>
  <c r="Q44" i="2"/>
  <c r="Q43" i="2"/>
  <c r="Q33" i="2"/>
  <c r="Q31" i="2"/>
  <c r="Q30" i="2"/>
  <c r="Q29" i="2"/>
  <c r="Q28" i="2"/>
  <c r="Q27" i="2"/>
  <c r="Q26" i="2"/>
  <c r="Q25" i="2"/>
  <c r="Q24" i="2"/>
  <c r="Q22" i="2"/>
  <c r="Q60" i="2" s="1"/>
  <c r="Q21" i="2"/>
  <c r="Q40" i="2" s="1"/>
  <c r="Q20" i="2"/>
  <c r="Q58" i="2" s="1"/>
  <c r="Q19" i="2"/>
  <c r="Q38" i="2" s="1"/>
  <c r="Q18" i="2"/>
  <c r="Q56" i="2" s="1"/>
  <c r="Q17" i="2"/>
  <c r="Q55" i="2" s="1"/>
  <c r="Q16" i="2"/>
  <c r="Q54" i="2" s="1"/>
  <c r="Q15" i="2"/>
  <c r="Q34" i="2" s="1"/>
  <c r="Q14" i="2"/>
  <c r="Q5" i="2"/>
  <c r="AE63" i="1"/>
  <c r="AE61" i="1"/>
  <c r="AE60" i="1"/>
  <c r="AE59" i="1"/>
  <c r="AE58" i="1"/>
  <c r="AE57" i="1"/>
  <c r="AE56" i="1"/>
  <c r="AE55" i="1"/>
  <c r="AE54" i="1"/>
  <c r="AE53" i="1"/>
  <c r="AE52" i="1"/>
  <c r="AE51" i="1"/>
  <c r="AE41" i="1"/>
  <c r="AE39" i="1"/>
  <c r="AE38" i="1"/>
  <c r="AE37" i="1"/>
  <c r="AE36" i="1"/>
  <c r="AE35" i="1"/>
  <c r="AE34" i="1"/>
  <c r="AE33" i="1"/>
  <c r="AE32" i="1"/>
  <c r="AE31" i="1"/>
  <c r="AE30" i="1"/>
  <c r="AE29" i="1"/>
  <c r="AE27" i="1"/>
  <c r="AE71" i="1" s="1"/>
  <c r="AE26" i="1"/>
  <c r="AE70" i="1" s="1"/>
  <c r="AE25" i="1"/>
  <c r="AE69" i="1" s="1"/>
  <c r="AE24" i="1"/>
  <c r="AE68" i="1" s="1"/>
  <c r="AE23" i="1"/>
  <c r="AE45" i="1" s="1"/>
  <c r="AE22" i="1"/>
  <c r="AE44" i="1" s="1"/>
  <c r="AE21" i="1"/>
  <c r="AE43" i="1" s="1"/>
  <c r="AE20" i="1"/>
  <c r="AE64" i="1" s="1"/>
  <c r="AE19" i="1"/>
  <c r="AE5" i="1"/>
  <c r="AD63" i="1"/>
  <c r="AD61" i="1"/>
  <c r="AD60" i="1"/>
  <c r="AD59" i="1"/>
  <c r="AD58" i="1"/>
  <c r="AD57" i="1"/>
  <c r="AD56" i="1"/>
  <c r="AD55" i="1"/>
  <c r="AD54" i="1"/>
  <c r="AD53" i="1"/>
  <c r="AD52" i="1"/>
  <c r="AD51" i="1"/>
  <c r="AD46" i="1"/>
  <c r="AD41" i="1"/>
  <c r="AD39" i="1"/>
  <c r="AD38" i="1"/>
  <c r="AD37" i="1"/>
  <c r="AD36" i="1"/>
  <c r="AD35" i="1"/>
  <c r="AD34" i="1"/>
  <c r="AD33" i="1"/>
  <c r="AD32" i="1"/>
  <c r="AD31" i="1"/>
  <c r="AD30" i="1"/>
  <c r="AD29" i="1"/>
  <c r="AD27" i="1"/>
  <c r="AD71" i="1" s="1"/>
  <c r="AD26" i="1"/>
  <c r="AD70" i="1" s="1"/>
  <c r="AD25" i="1"/>
  <c r="AD69" i="1" s="1"/>
  <c r="AD24" i="1"/>
  <c r="AD68" i="1" s="1"/>
  <c r="AD23" i="1"/>
  <c r="AD45" i="1" s="1"/>
  <c r="AD22" i="1"/>
  <c r="AD44" i="1" s="1"/>
  <c r="AD21" i="1"/>
  <c r="AD43" i="1" s="1"/>
  <c r="AD20" i="1"/>
  <c r="AD42" i="1" s="1"/>
  <c r="AD19" i="1"/>
  <c r="AD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P180" i="2"/>
  <c r="P179" i="2"/>
  <c r="P178" i="2"/>
  <c r="P177" i="2"/>
  <c r="P176" i="2"/>
  <c r="P175" i="2"/>
  <c r="P174" i="2"/>
  <c r="P173" i="2"/>
  <c r="P172" i="2"/>
  <c r="P170" i="2"/>
  <c r="P169" i="2"/>
  <c r="P168" i="2"/>
  <c r="P167" i="2"/>
  <c r="P166" i="2"/>
  <c r="P165" i="2"/>
  <c r="P164" i="2"/>
  <c r="P163" i="2"/>
  <c r="P161" i="2"/>
  <c r="P160" i="2"/>
  <c r="P159" i="2"/>
  <c r="P158" i="2"/>
  <c r="P157" i="2"/>
  <c r="P156" i="2"/>
  <c r="P155" i="2"/>
  <c r="P154" i="2"/>
  <c r="P153" i="2"/>
  <c r="P151" i="2"/>
  <c r="P150" i="2"/>
  <c r="P149" i="2"/>
  <c r="P148" i="2"/>
  <c r="P147" i="2"/>
  <c r="P146" i="2"/>
  <c r="P145" i="2"/>
  <c r="P144" i="2"/>
  <c r="P142" i="2"/>
  <c r="P141" i="2"/>
  <c r="P140" i="2"/>
  <c r="P139" i="2"/>
  <c r="P138" i="2"/>
  <c r="P137" i="2"/>
  <c r="P136" i="2"/>
  <c r="P135" i="2"/>
  <c r="P134" i="2"/>
  <c r="P126" i="2"/>
  <c r="P120" i="2"/>
  <c r="P119" i="2"/>
  <c r="P118" i="2"/>
  <c r="P117" i="2"/>
  <c r="P116" i="2"/>
  <c r="P115" i="2"/>
  <c r="P114" i="2"/>
  <c r="P113" i="2"/>
  <c r="P110" i="2"/>
  <c r="P109" i="2"/>
  <c r="P108" i="2"/>
  <c r="P107" i="2"/>
  <c r="P106" i="2"/>
  <c r="P105" i="2"/>
  <c r="P104" i="2"/>
  <c r="P101" i="2"/>
  <c r="P100" i="2"/>
  <c r="P99" i="2"/>
  <c r="P98" i="2"/>
  <c r="P97" i="2"/>
  <c r="P96" i="2"/>
  <c r="P95" i="2"/>
  <c r="P94" i="2"/>
  <c r="P91" i="2"/>
  <c r="P90" i="2"/>
  <c r="P89" i="2"/>
  <c r="P88" i="2"/>
  <c r="P87" i="2"/>
  <c r="P86" i="2"/>
  <c r="P85" i="2"/>
  <c r="P82" i="2"/>
  <c r="P81" i="2"/>
  <c r="P80" i="2"/>
  <c r="P79" i="2"/>
  <c r="P78" i="2"/>
  <c r="P77" i="2"/>
  <c r="P76" i="2"/>
  <c r="P75" i="2"/>
  <c r="P74" i="2"/>
  <c r="P66" i="2"/>
  <c r="P63" i="2"/>
  <c r="P60" i="2"/>
  <c r="P59" i="2"/>
  <c r="P58" i="2"/>
  <c r="P57" i="2"/>
  <c r="P52" i="2"/>
  <c r="P50" i="2"/>
  <c r="P49" i="2"/>
  <c r="P48" i="2"/>
  <c r="P47" i="2"/>
  <c r="P46" i="2"/>
  <c r="P45" i="2"/>
  <c r="P44" i="2"/>
  <c r="P43" i="2"/>
  <c r="P41" i="2"/>
  <c r="P40" i="2"/>
  <c r="P39" i="2"/>
  <c r="P38" i="2"/>
  <c r="P33" i="2"/>
  <c r="P31" i="2"/>
  <c r="P30" i="2"/>
  <c r="P29" i="2"/>
  <c r="P28" i="2"/>
  <c r="P27" i="2"/>
  <c r="P26" i="2"/>
  <c r="P25" i="2"/>
  <c r="P24" i="2"/>
  <c r="P22" i="2"/>
  <c r="P21" i="2"/>
  <c r="P20" i="2"/>
  <c r="P19" i="2"/>
  <c r="P18" i="2"/>
  <c r="P56" i="2" s="1"/>
  <c r="P17" i="2"/>
  <c r="P36" i="2" s="1"/>
  <c r="P16" i="2"/>
  <c r="P35" i="2" s="1"/>
  <c r="P15" i="2"/>
  <c r="P53" i="2" s="1"/>
  <c r="P14" i="2"/>
  <c r="P5" i="2"/>
  <c r="AF46" i="1" l="1"/>
  <c r="AF43" i="1"/>
  <c r="AF44" i="1"/>
  <c r="AF64" i="1"/>
  <c r="AF47" i="1"/>
  <c r="AF48" i="1"/>
  <c r="AF49" i="1"/>
  <c r="AF67" i="1"/>
  <c r="Q95" i="2"/>
  <c r="Q37" i="2"/>
  <c r="Q59" i="2"/>
  <c r="Q41" i="2"/>
  <c r="Q35" i="2"/>
  <c r="Q161" i="2"/>
  <c r="Q179" i="2"/>
  <c r="Q155" i="2"/>
  <c r="Q100" i="2"/>
  <c r="Q101" i="2"/>
  <c r="Q115" i="2"/>
  <c r="Q173" i="2"/>
  <c r="Q156" i="2"/>
  <c r="Q158" i="2"/>
  <c r="Q159" i="2"/>
  <c r="Q113" i="2"/>
  <c r="Q116" i="2"/>
  <c r="Q117" i="2"/>
  <c r="Q118" i="2"/>
  <c r="Q53" i="2"/>
  <c r="Q36" i="2"/>
  <c r="Q39" i="2"/>
  <c r="Q57" i="2"/>
  <c r="AE46" i="1"/>
  <c r="AE47" i="1"/>
  <c r="AE65" i="1"/>
  <c r="AE48" i="1"/>
  <c r="AE66" i="1"/>
  <c r="AE49" i="1"/>
  <c r="AE67" i="1"/>
  <c r="AE42" i="1"/>
  <c r="AD64" i="1"/>
  <c r="AD47" i="1"/>
  <c r="AD65" i="1"/>
  <c r="AD48" i="1"/>
  <c r="AD66" i="1"/>
  <c r="AD49" i="1"/>
  <c r="AD67" i="1"/>
  <c r="P37" i="2"/>
  <c r="P55" i="2"/>
  <c r="P54" i="2"/>
  <c r="P34" i="2"/>
  <c r="AC61" i="1"/>
  <c r="AC60" i="1"/>
  <c r="AC59" i="1"/>
  <c r="AC58" i="1"/>
  <c r="AC57" i="1"/>
  <c r="AC56" i="1"/>
  <c r="AC54" i="1"/>
  <c r="AC53" i="1"/>
  <c r="AC52" i="1"/>
  <c r="AC39" i="1"/>
  <c r="AC38" i="1"/>
  <c r="AC37" i="1"/>
  <c r="AC36" i="1"/>
  <c r="AC35" i="1"/>
  <c r="AC34" i="1"/>
  <c r="AC32" i="1"/>
  <c r="AC31" i="1"/>
  <c r="AC30" i="1"/>
  <c r="AC27" i="1"/>
  <c r="AC26" i="1"/>
  <c r="AC25" i="1"/>
  <c r="AC24" i="1"/>
  <c r="AC23" i="1"/>
  <c r="AC22" i="1"/>
  <c r="AC21" i="1"/>
  <c r="AC20" i="1"/>
  <c r="AB61" i="1"/>
  <c r="AB60" i="1"/>
  <c r="AB59" i="1"/>
  <c r="AB58" i="1"/>
  <c r="AB57" i="1"/>
  <c r="AB56" i="1"/>
  <c r="AB54" i="1"/>
  <c r="AB53" i="1"/>
  <c r="AB52" i="1"/>
  <c r="AB39" i="1"/>
  <c r="AB38" i="1"/>
  <c r="AB37" i="1"/>
  <c r="AB36" i="1"/>
  <c r="AB35" i="1"/>
  <c r="AB34" i="1"/>
  <c r="AB32" i="1"/>
  <c r="AB31" i="1"/>
  <c r="AB30" i="1"/>
  <c r="AB27" i="1"/>
  <c r="AB26" i="1"/>
  <c r="AB25" i="1"/>
  <c r="AB24" i="1"/>
  <c r="AB23" i="1"/>
  <c r="AB22" i="1"/>
  <c r="AB21" i="1"/>
  <c r="AB43" i="1" s="1"/>
  <c r="AB20" i="1"/>
  <c r="O126" i="2"/>
  <c r="O66" i="2"/>
  <c r="AC42" i="1" l="1"/>
  <c r="AC45" i="1"/>
  <c r="AC46" i="1"/>
  <c r="AC47" i="1"/>
  <c r="AC70" i="1"/>
  <c r="AB49" i="1"/>
  <c r="AB65" i="1"/>
  <c r="AC71" i="1"/>
  <c r="AC68" i="1"/>
  <c r="AC64" i="1"/>
  <c r="AC43" i="1"/>
  <c r="AC44" i="1"/>
  <c r="AC65" i="1"/>
  <c r="AC66" i="1"/>
  <c r="AC67" i="1"/>
  <c r="AC48" i="1"/>
  <c r="AC49" i="1"/>
  <c r="AC69" i="1"/>
  <c r="AA5" i="1"/>
  <c r="O5" i="2"/>
  <c r="O172" i="2" s="1"/>
  <c r="O170" i="2"/>
  <c r="O169" i="2"/>
  <c r="O168" i="2"/>
  <c r="O167" i="2"/>
  <c r="O166" i="2"/>
  <c r="O165" i="2"/>
  <c r="O164" i="2"/>
  <c r="O151" i="2"/>
  <c r="O150" i="2"/>
  <c r="O149" i="2"/>
  <c r="O148" i="2"/>
  <c r="O147" i="2"/>
  <c r="O146" i="2"/>
  <c r="O145" i="2"/>
  <c r="O142" i="2"/>
  <c r="O180" i="2" s="1"/>
  <c r="O141" i="2"/>
  <c r="O179" i="2" s="1"/>
  <c r="O140" i="2"/>
  <c r="O178" i="2" s="1"/>
  <c r="O139" i="2"/>
  <c r="O177" i="2" s="1"/>
  <c r="O138" i="2"/>
  <c r="O176" i="2" s="1"/>
  <c r="O137" i="2"/>
  <c r="O175" i="2" s="1"/>
  <c r="O136" i="2"/>
  <c r="O174" i="2" s="1"/>
  <c r="O135" i="2"/>
  <c r="O154" i="2" s="1"/>
  <c r="O110" i="2"/>
  <c r="O109" i="2"/>
  <c r="O108" i="2"/>
  <c r="O107" i="2"/>
  <c r="O106" i="2"/>
  <c r="O105" i="2"/>
  <c r="O104" i="2"/>
  <c r="O91" i="2"/>
  <c r="O90" i="2"/>
  <c r="O89" i="2"/>
  <c r="O88" i="2"/>
  <c r="O87" i="2"/>
  <c r="O86" i="2"/>
  <c r="O85" i="2"/>
  <c r="O82" i="2"/>
  <c r="O101" i="2" s="1"/>
  <c r="O81" i="2"/>
  <c r="O100" i="2" s="1"/>
  <c r="O80" i="2"/>
  <c r="O118" i="2" s="1"/>
  <c r="O79" i="2"/>
  <c r="O98" i="2" s="1"/>
  <c r="O78" i="2"/>
  <c r="O97" i="2" s="1"/>
  <c r="O77" i="2"/>
  <c r="O96" i="2" s="1"/>
  <c r="O76" i="2"/>
  <c r="O95" i="2" s="1"/>
  <c r="O75" i="2"/>
  <c r="O94" i="2" s="1"/>
  <c r="O74" i="2"/>
  <c r="O63" i="2"/>
  <c r="O52" i="2"/>
  <c r="O50" i="2"/>
  <c r="O49" i="2"/>
  <c r="O48" i="2"/>
  <c r="O47" i="2"/>
  <c r="O46" i="2"/>
  <c r="O45" i="2"/>
  <c r="O44" i="2"/>
  <c r="O43" i="2"/>
  <c r="O34" i="2"/>
  <c r="O33" i="2"/>
  <c r="O31" i="2"/>
  <c r="O30" i="2"/>
  <c r="O29" i="2"/>
  <c r="O28" i="2"/>
  <c r="O27" i="2"/>
  <c r="O26" i="2"/>
  <c r="O25" i="2"/>
  <c r="O24" i="2"/>
  <c r="O22" i="2"/>
  <c r="O60" i="2" s="1"/>
  <c r="O21" i="2"/>
  <c r="O40" i="2" s="1"/>
  <c r="O20" i="2"/>
  <c r="O19" i="2"/>
  <c r="O18" i="2"/>
  <c r="O56" i="2" s="1"/>
  <c r="O17" i="2"/>
  <c r="O55" i="2" s="1"/>
  <c r="O16" i="2"/>
  <c r="O15" i="2"/>
  <c r="O53" i="2" s="1"/>
  <c r="O14" i="2"/>
  <c r="AA61" i="1"/>
  <c r="AA60" i="1"/>
  <c r="AA59" i="1"/>
  <c r="AA58" i="1"/>
  <c r="AA57" i="1"/>
  <c r="AA56" i="1"/>
  <c r="AA54" i="1"/>
  <c r="AA53" i="1"/>
  <c r="AA52" i="1"/>
  <c r="AA39" i="1"/>
  <c r="AA38" i="1"/>
  <c r="AA37" i="1"/>
  <c r="AA36" i="1"/>
  <c r="AA35" i="1"/>
  <c r="AA34" i="1"/>
  <c r="AA32" i="1"/>
  <c r="AA31" i="1"/>
  <c r="AA30" i="1"/>
  <c r="AA27" i="1"/>
  <c r="AB71" i="1" s="1"/>
  <c r="AA26" i="1"/>
  <c r="AB48" i="1" s="1"/>
  <c r="AA25" i="1"/>
  <c r="AA24" i="1"/>
  <c r="AB46" i="1" s="1"/>
  <c r="AA23" i="1"/>
  <c r="AA22" i="1"/>
  <c r="AB66" i="1" s="1"/>
  <c r="AA20" i="1"/>
  <c r="L180" i="2"/>
  <c r="D180" i="2"/>
  <c r="L178" i="2"/>
  <c r="J178" i="2"/>
  <c r="D178" i="2"/>
  <c r="G177" i="2"/>
  <c r="E177" i="2"/>
  <c r="L176" i="2"/>
  <c r="J176" i="2"/>
  <c r="D176" i="2"/>
  <c r="J174" i="2"/>
  <c r="H173" i="2"/>
  <c r="E173" i="2"/>
  <c r="N172" i="2"/>
  <c r="M172" i="2"/>
  <c r="L172" i="2"/>
  <c r="K172" i="2"/>
  <c r="J172" i="2"/>
  <c r="I172" i="2"/>
  <c r="H172" i="2"/>
  <c r="G172" i="2"/>
  <c r="F172" i="2"/>
  <c r="E172" i="2"/>
  <c r="D172" i="2"/>
  <c r="C172" i="2"/>
  <c r="N170" i="2"/>
  <c r="M170" i="2"/>
  <c r="L170" i="2"/>
  <c r="K170" i="2"/>
  <c r="J170" i="2"/>
  <c r="I170" i="2"/>
  <c r="H170" i="2"/>
  <c r="G170" i="2"/>
  <c r="F170" i="2"/>
  <c r="E170" i="2"/>
  <c r="D170" i="2"/>
  <c r="N169" i="2"/>
  <c r="M169" i="2"/>
  <c r="L169" i="2"/>
  <c r="K169" i="2"/>
  <c r="J169" i="2"/>
  <c r="I169" i="2"/>
  <c r="H169" i="2"/>
  <c r="G169" i="2"/>
  <c r="F169" i="2"/>
  <c r="E169" i="2"/>
  <c r="D169" i="2"/>
  <c r="N168" i="2"/>
  <c r="M168" i="2"/>
  <c r="L168" i="2"/>
  <c r="K168" i="2"/>
  <c r="J168" i="2"/>
  <c r="I168" i="2"/>
  <c r="H168" i="2"/>
  <c r="G168" i="2"/>
  <c r="F168" i="2"/>
  <c r="E168" i="2"/>
  <c r="D168" i="2"/>
  <c r="N167" i="2"/>
  <c r="M167" i="2"/>
  <c r="L167" i="2"/>
  <c r="K167" i="2"/>
  <c r="J167" i="2"/>
  <c r="I167" i="2"/>
  <c r="H167" i="2"/>
  <c r="G167" i="2"/>
  <c r="F167" i="2"/>
  <c r="E167" i="2"/>
  <c r="D167" i="2"/>
  <c r="N166" i="2"/>
  <c r="M166" i="2"/>
  <c r="L166" i="2"/>
  <c r="K166" i="2"/>
  <c r="J166" i="2"/>
  <c r="I166" i="2"/>
  <c r="H166" i="2"/>
  <c r="G166" i="2"/>
  <c r="F166" i="2"/>
  <c r="E166" i="2"/>
  <c r="D166" i="2"/>
  <c r="N165" i="2"/>
  <c r="M165" i="2"/>
  <c r="L165" i="2"/>
  <c r="K165" i="2"/>
  <c r="J165" i="2"/>
  <c r="I165" i="2"/>
  <c r="H165" i="2"/>
  <c r="G165" i="2"/>
  <c r="F165" i="2"/>
  <c r="E165" i="2"/>
  <c r="D165" i="2"/>
  <c r="N164" i="2"/>
  <c r="M164" i="2"/>
  <c r="L164" i="2"/>
  <c r="K164" i="2"/>
  <c r="J164" i="2"/>
  <c r="I164" i="2"/>
  <c r="H164" i="2"/>
  <c r="G164" i="2"/>
  <c r="F164" i="2"/>
  <c r="E164" i="2"/>
  <c r="D164" i="2"/>
  <c r="N163" i="2"/>
  <c r="M163" i="2"/>
  <c r="L163" i="2"/>
  <c r="K163" i="2"/>
  <c r="J163" i="2"/>
  <c r="I163" i="2"/>
  <c r="H163" i="2"/>
  <c r="G163" i="2"/>
  <c r="F163" i="2"/>
  <c r="E163" i="2"/>
  <c r="D163" i="2"/>
  <c r="C163" i="2"/>
  <c r="K161" i="2"/>
  <c r="I161" i="2"/>
  <c r="E161" i="2"/>
  <c r="H160" i="2"/>
  <c r="F160" i="2"/>
  <c r="K159" i="2"/>
  <c r="L158" i="2"/>
  <c r="J158" i="2"/>
  <c r="F158" i="2"/>
  <c r="L157" i="2"/>
  <c r="D157" i="2"/>
  <c r="L156" i="2"/>
  <c r="H156" i="2"/>
  <c r="G156" i="2"/>
  <c r="K155" i="2"/>
  <c r="J155" i="2"/>
  <c r="H154" i="2"/>
  <c r="F154" i="2"/>
  <c r="E154" i="2"/>
  <c r="N153" i="2"/>
  <c r="M153" i="2"/>
  <c r="L153" i="2"/>
  <c r="K153" i="2"/>
  <c r="J153" i="2"/>
  <c r="I153" i="2"/>
  <c r="H153" i="2"/>
  <c r="G153" i="2"/>
  <c r="F153" i="2"/>
  <c r="E153" i="2"/>
  <c r="D153" i="2"/>
  <c r="C153" i="2"/>
  <c r="N151" i="2"/>
  <c r="M151" i="2"/>
  <c r="L151" i="2"/>
  <c r="K151" i="2"/>
  <c r="J151" i="2"/>
  <c r="I151" i="2"/>
  <c r="H151" i="2"/>
  <c r="G151" i="2"/>
  <c r="F151" i="2"/>
  <c r="E151" i="2"/>
  <c r="D151" i="2"/>
  <c r="N150" i="2"/>
  <c r="M150" i="2"/>
  <c r="L150" i="2"/>
  <c r="K150" i="2"/>
  <c r="J150" i="2"/>
  <c r="I150" i="2"/>
  <c r="H150" i="2"/>
  <c r="G150" i="2"/>
  <c r="F150" i="2"/>
  <c r="E150" i="2"/>
  <c r="D150" i="2"/>
  <c r="N149" i="2"/>
  <c r="M149" i="2"/>
  <c r="L149" i="2"/>
  <c r="K149" i="2"/>
  <c r="J149" i="2"/>
  <c r="I149" i="2"/>
  <c r="H149" i="2"/>
  <c r="G149" i="2"/>
  <c r="F149" i="2"/>
  <c r="E149" i="2"/>
  <c r="D149" i="2"/>
  <c r="N148" i="2"/>
  <c r="M148" i="2"/>
  <c r="L148" i="2"/>
  <c r="K148" i="2"/>
  <c r="J148" i="2"/>
  <c r="I148" i="2"/>
  <c r="H148" i="2"/>
  <c r="G148" i="2"/>
  <c r="F148" i="2"/>
  <c r="E148" i="2"/>
  <c r="D148" i="2"/>
  <c r="N147" i="2"/>
  <c r="M147" i="2"/>
  <c r="L147" i="2"/>
  <c r="K147" i="2"/>
  <c r="J147" i="2"/>
  <c r="I147" i="2"/>
  <c r="H147" i="2"/>
  <c r="G147" i="2"/>
  <c r="F147" i="2"/>
  <c r="E147" i="2"/>
  <c r="D147" i="2"/>
  <c r="N146" i="2"/>
  <c r="M146" i="2"/>
  <c r="L146" i="2"/>
  <c r="K146" i="2"/>
  <c r="J146" i="2"/>
  <c r="I146" i="2"/>
  <c r="H146" i="2"/>
  <c r="G146" i="2"/>
  <c r="F146" i="2"/>
  <c r="E146" i="2"/>
  <c r="D146" i="2"/>
  <c r="N145" i="2"/>
  <c r="M145" i="2"/>
  <c r="L145" i="2"/>
  <c r="K145" i="2"/>
  <c r="J145" i="2"/>
  <c r="I145" i="2"/>
  <c r="H145" i="2"/>
  <c r="G145" i="2"/>
  <c r="F145" i="2"/>
  <c r="E145" i="2"/>
  <c r="D145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N142" i="2"/>
  <c r="M142" i="2"/>
  <c r="L142" i="2"/>
  <c r="L161" i="2" s="1"/>
  <c r="K142" i="2"/>
  <c r="J142" i="2"/>
  <c r="K180" i="2" s="1"/>
  <c r="I142" i="2"/>
  <c r="H142" i="2"/>
  <c r="G142" i="2"/>
  <c r="F142" i="2"/>
  <c r="E142" i="2"/>
  <c r="E180" i="2" s="1"/>
  <c r="D142" i="2"/>
  <c r="D161" i="2" s="1"/>
  <c r="C142" i="2"/>
  <c r="N141" i="2"/>
  <c r="N179" i="2" s="1"/>
  <c r="M141" i="2"/>
  <c r="L141" i="2"/>
  <c r="K141" i="2"/>
  <c r="J141" i="2"/>
  <c r="I141" i="2"/>
  <c r="H141" i="2"/>
  <c r="H179" i="2" s="1"/>
  <c r="G141" i="2"/>
  <c r="G160" i="2" s="1"/>
  <c r="F141" i="2"/>
  <c r="G179" i="2" s="1"/>
  <c r="E141" i="2"/>
  <c r="D141" i="2"/>
  <c r="D179" i="2" s="1"/>
  <c r="C141" i="2"/>
  <c r="N140" i="2"/>
  <c r="M140" i="2"/>
  <c r="L140" i="2"/>
  <c r="L159" i="2" s="1"/>
  <c r="K140" i="2"/>
  <c r="K178" i="2" s="1"/>
  <c r="J140" i="2"/>
  <c r="J159" i="2" s="1"/>
  <c r="I140" i="2"/>
  <c r="H140" i="2"/>
  <c r="G140" i="2"/>
  <c r="F140" i="2"/>
  <c r="E140" i="2"/>
  <c r="D140" i="2"/>
  <c r="D159" i="2" s="1"/>
  <c r="C140" i="2"/>
  <c r="N139" i="2"/>
  <c r="N177" i="2" s="1"/>
  <c r="M139" i="2"/>
  <c r="L139" i="2"/>
  <c r="K139" i="2"/>
  <c r="J139" i="2"/>
  <c r="I139" i="2"/>
  <c r="H139" i="2"/>
  <c r="H158" i="2" s="1"/>
  <c r="G139" i="2"/>
  <c r="G158" i="2" s="1"/>
  <c r="F139" i="2"/>
  <c r="F177" i="2" s="1"/>
  <c r="E139" i="2"/>
  <c r="D139" i="2"/>
  <c r="C139" i="2"/>
  <c r="N138" i="2"/>
  <c r="M138" i="2"/>
  <c r="L138" i="2"/>
  <c r="K138" i="2"/>
  <c r="K157" i="2" s="1"/>
  <c r="J138" i="2"/>
  <c r="J157" i="2" s="1"/>
  <c r="I138" i="2"/>
  <c r="H138" i="2"/>
  <c r="G138" i="2"/>
  <c r="F138" i="2"/>
  <c r="E138" i="2"/>
  <c r="E176" i="2" s="1"/>
  <c r="D138" i="2"/>
  <c r="C138" i="2"/>
  <c r="N137" i="2"/>
  <c r="M137" i="2"/>
  <c r="L137" i="2"/>
  <c r="K137" i="2"/>
  <c r="J137" i="2"/>
  <c r="I137" i="2"/>
  <c r="H137" i="2"/>
  <c r="H175" i="2" s="1"/>
  <c r="G137" i="2"/>
  <c r="F137" i="2"/>
  <c r="G175" i="2" s="1"/>
  <c r="E137" i="2"/>
  <c r="D137" i="2"/>
  <c r="C137" i="2"/>
  <c r="N136" i="2"/>
  <c r="M136" i="2"/>
  <c r="M174" i="2" s="1"/>
  <c r="L136" i="2"/>
  <c r="L155" i="2" s="1"/>
  <c r="K136" i="2"/>
  <c r="K174" i="2" s="1"/>
  <c r="J136" i="2"/>
  <c r="I136" i="2"/>
  <c r="H136" i="2"/>
  <c r="G136" i="2"/>
  <c r="F136" i="2"/>
  <c r="E136" i="2"/>
  <c r="D136" i="2"/>
  <c r="D155" i="2" s="1"/>
  <c r="C136" i="2"/>
  <c r="N135" i="2"/>
  <c r="N173" i="2" s="1"/>
  <c r="M135" i="2"/>
  <c r="L135" i="2"/>
  <c r="M154" i="2" s="1"/>
  <c r="K135" i="2"/>
  <c r="J135" i="2"/>
  <c r="I135" i="2"/>
  <c r="H135" i="2"/>
  <c r="G135" i="2"/>
  <c r="G154" i="2" s="1"/>
  <c r="F135" i="2"/>
  <c r="F173" i="2" s="1"/>
  <c r="E135" i="2"/>
  <c r="D135" i="2"/>
  <c r="C135" i="2"/>
  <c r="N134" i="2"/>
  <c r="M134" i="2"/>
  <c r="L134" i="2"/>
  <c r="K134" i="2"/>
  <c r="J134" i="2"/>
  <c r="I134" i="2"/>
  <c r="H134" i="2"/>
  <c r="G134" i="2"/>
  <c r="F134" i="2"/>
  <c r="E134" i="2"/>
  <c r="D134" i="2"/>
  <c r="C134" i="2"/>
  <c r="N126" i="2"/>
  <c r="M126" i="2"/>
  <c r="L126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I120" i="2"/>
  <c r="H120" i="2"/>
  <c r="L119" i="2"/>
  <c r="K119" i="2"/>
  <c r="N118" i="2"/>
  <c r="I118" i="2"/>
  <c r="G118" i="2"/>
  <c r="D117" i="2"/>
  <c r="M116" i="2"/>
  <c r="L116" i="2"/>
  <c r="I116" i="2"/>
  <c r="D115" i="2"/>
  <c r="E114" i="2"/>
  <c r="M113" i="2"/>
  <c r="E113" i="2"/>
  <c r="N110" i="2"/>
  <c r="M110" i="2"/>
  <c r="L110" i="2"/>
  <c r="K110" i="2"/>
  <c r="J110" i="2"/>
  <c r="I110" i="2"/>
  <c r="H110" i="2"/>
  <c r="G110" i="2"/>
  <c r="F110" i="2"/>
  <c r="E110" i="2"/>
  <c r="D110" i="2"/>
  <c r="N109" i="2"/>
  <c r="M109" i="2"/>
  <c r="L109" i="2"/>
  <c r="K109" i="2"/>
  <c r="J109" i="2"/>
  <c r="I109" i="2"/>
  <c r="H109" i="2"/>
  <c r="G109" i="2"/>
  <c r="F109" i="2"/>
  <c r="E109" i="2"/>
  <c r="D109" i="2"/>
  <c r="N108" i="2"/>
  <c r="M108" i="2"/>
  <c r="L108" i="2"/>
  <c r="K108" i="2"/>
  <c r="J108" i="2"/>
  <c r="I108" i="2"/>
  <c r="H108" i="2"/>
  <c r="G108" i="2"/>
  <c r="F108" i="2"/>
  <c r="E108" i="2"/>
  <c r="D108" i="2"/>
  <c r="N107" i="2"/>
  <c r="M107" i="2"/>
  <c r="L107" i="2"/>
  <c r="K107" i="2"/>
  <c r="J107" i="2"/>
  <c r="I107" i="2"/>
  <c r="H107" i="2"/>
  <c r="G107" i="2"/>
  <c r="F107" i="2"/>
  <c r="E107" i="2"/>
  <c r="D107" i="2"/>
  <c r="N106" i="2"/>
  <c r="M106" i="2"/>
  <c r="L106" i="2"/>
  <c r="K106" i="2"/>
  <c r="J106" i="2"/>
  <c r="I106" i="2"/>
  <c r="H106" i="2"/>
  <c r="G106" i="2"/>
  <c r="F106" i="2"/>
  <c r="E106" i="2"/>
  <c r="D106" i="2"/>
  <c r="N105" i="2"/>
  <c r="M105" i="2"/>
  <c r="L105" i="2"/>
  <c r="K105" i="2"/>
  <c r="J105" i="2"/>
  <c r="I105" i="2"/>
  <c r="H105" i="2"/>
  <c r="G105" i="2"/>
  <c r="F105" i="2"/>
  <c r="E105" i="2"/>
  <c r="D105" i="2"/>
  <c r="N104" i="2"/>
  <c r="M104" i="2"/>
  <c r="L104" i="2"/>
  <c r="K104" i="2"/>
  <c r="J104" i="2"/>
  <c r="I104" i="2"/>
  <c r="H104" i="2"/>
  <c r="G104" i="2"/>
  <c r="F104" i="2"/>
  <c r="E104" i="2"/>
  <c r="D104" i="2"/>
  <c r="E101" i="2"/>
  <c r="M100" i="2"/>
  <c r="K100" i="2"/>
  <c r="E100" i="2"/>
  <c r="L99" i="2"/>
  <c r="H99" i="2"/>
  <c r="K98" i="2"/>
  <c r="N97" i="2"/>
  <c r="L97" i="2"/>
  <c r="I97" i="2"/>
  <c r="M96" i="2"/>
  <c r="L96" i="2"/>
  <c r="E96" i="2"/>
  <c r="L95" i="2"/>
  <c r="H95" i="2"/>
  <c r="G95" i="2"/>
  <c r="M94" i="2"/>
  <c r="E94" i="2"/>
  <c r="N91" i="2"/>
  <c r="M91" i="2"/>
  <c r="L91" i="2"/>
  <c r="K91" i="2"/>
  <c r="J91" i="2"/>
  <c r="I91" i="2"/>
  <c r="H91" i="2"/>
  <c r="G91" i="2"/>
  <c r="F91" i="2"/>
  <c r="E91" i="2"/>
  <c r="D91" i="2"/>
  <c r="N90" i="2"/>
  <c r="M90" i="2"/>
  <c r="L90" i="2"/>
  <c r="K90" i="2"/>
  <c r="J90" i="2"/>
  <c r="I90" i="2"/>
  <c r="H90" i="2"/>
  <c r="G90" i="2"/>
  <c r="F90" i="2"/>
  <c r="E90" i="2"/>
  <c r="D90" i="2"/>
  <c r="N89" i="2"/>
  <c r="M89" i="2"/>
  <c r="L89" i="2"/>
  <c r="K89" i="2"/>
  <c r="J89" i="2"/>
  <c r="I89" i="2"/>
  <c r="H89" i="2"/>
  <c r="G89" i="2"/>
  <c r="F89" i="2"/>
  <c r="E89" i="2"/>
  <c r="D89" i="2"/>
  <c r="N88" i="2"/>
  <c r="M88" i="2"/>
  <c r="L88" i="2"/>
  <c r="K88" i="2"/>
  <c r="J88" i="2"/>
  <c r="I88" i="2"/>
  <c r="H88" i="2"/>
  <c r="G88" i="2"/>
  <c r="F88" i="2"/>
  <c r="E88" i="2"/>
  <c r="D88" i="2"/>
  <c r="N87" i="2"/>
  <c r="M87" i="2"/>
  <c r="L87" i="2"/>
  <c r="K87" i="2"/>
  <c r="J87" i="2"/>
  <c r="I87" i="2"/>
  <c r="H87" i="2"/>
  <c r="G87" i="2"/>
  <c r="F87" i="2"/>
  <c r="E87" i="2"/>
  <c r="D87" i="2"/>
  <c r="N86" i="2"/>
  <c r="M86" i="2"/>
  <c r="L86" i="2"/>
  <c r="K86" i="2"/>
  <c r="J86" i="2"/>
  <c r="I86" i="2"/>
  <c r="H86" i="2"/>
  <c r="G86" i="2"/>
  <c r="F86" i="2"/>
  <c r="E86" i="2"/>
  <c r="D86" i="2"/>
  <c r="N85" i="2"/>
  <c r="M85" i="2"/>
  <c r="L85" i="2"/>
  <c r="K85" i="2"/>
  <c r="J85" i="2"/>
  <c r="I85" i="2"/>
  <c r="H85" i="2"/>
  <c r="G85" i="2"/>
  <c r="F85" i="2"/>
  <c r="E85" i="2"/>
  <c r="D85" i="2"/>
  <c r="N82" i="2"/>
  <c r="M82" i="2"/>
  <c r="L82" i="2"/>
  <c r="K82" i="2"/>
  <c r="J82" i="2"/>
  <c r="J120" i="2" s="1"/>
  <c r="I82" i="2"/>
  <c r="I101" i="2" s="1"/>
  <c r="H82" i="2"/>
  <c r="G82" i="2"/>
  <c r="H101" i="2" s="1"/>
  <c r="F82" i="2"/>
  <c r="E82" i="2"/>
  <c r="E120" i="2" s="1"/>
  <c r="D82" i="2"/>
  <c r="C82" i="2"/>
  <c r="N81" i="2"/>
  <c r="N100" i="2" s="1"/>
  <c r="M81" i="2"/>
  <c r="M119" i="2" s="1"/>
  <c r="L81" i="2"/>
  <c r="L100" i="2" s="1"/>
  <c r="K81" i="2"/>
  <c r="J81" i="2"/>
  <c r="I81" i="2"/>
  <c r="H81" i="2"/>
  <c r="G81" i="2"/>
  <c r="H119" i="2" s="1"/>
  <c r="F81" i="2"/>
  <c r="E81" i="2"/>
  <c r="E119" i="2" s="1"/>
  <c r="D81" i="2"/>
  <c r="D100" i="2" s="1"/>
  <c r="C81" i="2"/>
  <c r="D119" i="2" s="1"/>
  <c r="N80" i="2"/>
  <c r="M80" i="2"/>
  <c r="L80" i="2"/>
  <c r="K80" i="2"/>
  <c r="J80" i="2"/>
  <c r="I80" i="2"/>
  <c r="I99" i="2" s="1"/>
  <c r="H80" i="2"/>
  <c r="H118" i="2" s="1"/>
  <c r="G80" i="2"/>
  <c r="G99" i="2" s="1"/>
  <c r="F80" i="2"/>
  <c r="E80" i="2"/>
  <c r="D80" i="2"/>
  <c r="C80" i="2"/>
  <c r="D99" i="2" s="1"/>
  <c r="N79" i="2"/>
  <c r="N98" i="2" s="1"/>
  <c r="M79" i="2"/>
  <c r="M98" i="2" s="1"/>
  <c r="L79" i="2"/>
  <c r="L98" i="2" s="1"/>
  <c r="K79" i="2"/>
  <c r="K117" i="2" s="1"/>
  <c r="J79" i="2"/>
  <c r="I79" i="2"/>
  <c r="H79" i="2"/>
  <c r="G79" i="2"/>
  <c r="G98" i="2" s="1"/>
  <c r="F79" i="2"/>
  <c r="F117" i="2" s="1"/>
  <c r="E79" i="2"/>
  <c r="E98" i="2" s="1"/>
  <c r="D79" i="2"/>
  <c r="D98" i="2" s="1"/>
  <c r="C79" i="2"/>
  <c r="N78" i="2"/>
  <c r="M78" i="2"/>
  <c r="M97" i="2" s="1"/>
  <c r="L78" i="2"/>
  <c r="K78" i="2"/>
  <c r="J78" i="2"/>
  <c r="I78" i="2"/>
  <c r="H78" i="2"/>
  <c r="H97" i="2" s="1"/>
  <c r="G78" i="2"/>
  <c r="G97" i="2" s="1"/>
  <c r="F78" i="2"/>
  <c r="E78" i="2"/>
  <c r="D78" i="2"/>
  <c r="C78" i="2"/>
  <c r="D97" i="2" s="1"/>
  <c r="N77" i="2"/>
  <c r="M77" i="2"/>
  <c r="M115" i="2" s="1"/>
  <c r="L77" i="2"/>
  <c r="K77" i="2"/>
  <c r="L115" i="2" s="1"/>
  <c r="J77" i="2"/>
  <c r="I77" i="2"/>
  <c r="I115" i="2" s="1"/>
  <c r="H77" i="2"/>
  <c r="G77" i="2"/>
  <c r="H115" i="2" s="1"/>
  <c r="F77" i="2"/>
  <c r="E77" i="2"/>
  <c r="E115" i="2" s="1"/>
  <c r="D77" i="2"/>
  <c r="C77" i="2"/>
  <c r="D96" i="2" s="1"/>
  <c r="N76" i="2"/>
  <c r="M76" i="2"/>
  <c r="L76" i="2"/>
  <c r="K76" i="2"/>
  <c r="J76" i="2"/>
  <c r="J95" i="2" s="1"/>
  <c r="I76" i="2"/>
  <c r="I95" i="2" s="1"/>
  <c r="H76" i="2"/>
  <c r="H114" i="2" s="1"/>
  <c r="G76" i="2"/>
  <c r="G114" i="2" s="1"/>
  <c r="F76" i="2"/>
  <c r="E76" i="2"/>
  <c r="E95" i="2" s="1"/>
  <c r="D76" i="2"/>
  <c r="C76" i="2"/>
  <c r="D95" i="2" s="1"/>
  <c r="N75" i="2"/>
  <c r="N94" i="2" s="1"/>
  <c r="M75" i="2"/>
  <c r="L75" i="2"/>
  <c r="L94" i="2" s="1"/>
  <c r="K75" i="2"/>
  <c r="K113" i="2" s="1"/>
  <c r="J75" i="2"/>
  <c r="I75" i="2"/>
  <c r="H75" i="2"/>
  <c r="G75" i="2"/>
  <c r="G94" i="2" s="1"/>
  <c r="F75" i="2"/>
  <c r="E75" i="2"/>
  <c r="D75" i="2"/>
  <c r="D94" i="2" s="1"/>
  <c r="C75" i="2"/>
  <c r="N74" i="2"/>
  <c r="M74" i="2"/>
  <c r="L74" i="2"/>
  <c r="K74" i="2"/>
  <c r="J74" i="2"/>
  <c r="I74" i="2"/>
  <c r="H74" i="2"/>
  <c r="G74" i="2"/>
  <c r="F74" i="2"/>
  <c r="E74" i="2"/>
  <c r="D74" i="2"/>
  <c r="C74" i="2"/>
  <c r="N66" i="2"/>
  <c r="M66" i="2"/>
  <c r="L66" i="2"/>
  <c r="N63" i="2"/>
  <c r="M63" i="2"/>
  <c r="L63" i="2"/>
  <c r="K63" i="2"/>
  <c r="J63" i="2"/>
  <c r="I63" i="2"/>
  <c r="H63" i="2"/>
  <c r="G63" i="2"/>
  <c r="F63" i="2"/>
  <c r="E63" i="2"/>
  <c r="D63" i="2"/>
  <c r="C63" i="2"/>
  <c r="M60" i="2"/>
  <c r="F60" i="2"/>
  <c r="M59" i="2"/>
  <c r="I59" i="2"/>
  <c r="H59" i="2"/>
  <c r="E59" i="2"/>
  <c r="F58" i="2"/>
  <c r="D58" i="2"/>
  <c r="I57" i="2"/>
  <c r="N56" i="2"/>
  <c r="J56" i="2"/>
  <c r="F56" i="2"/>
  <c r="D56" i="2"/>
  <c r="I55" i="2"/>
  <c r="D55" i="2"/>
  <c r="L54" i="2"/>
  <c r="J54" i="2"/>
  <c r="D54" i="2"/>
  <c r="J53" i="2"/>
  <c r="G53" i="2"/>
  <c r="N52" i="2"/>
  <c r="M52" i="2"/>
  <c r="L52" i="2"/>
  <c r="K52" i="2"/>
  <c r="J52" i="2"/>
  <c r="I52" i="2"/>
  <c r="H52" i="2"/>
  <c r="G52" i="2"/>
  <c r="F52" i="2"/>
  <c r="E52" i="2"/>
  <c r="D52" i="2"/>
  <c r="C52" i="2"/>
  <c r="N50" i="2"/>
  <c r="M50" i="2"/>
  <c r="L50" i="2"/>
  <c r="K50" i="2"/>
  <c r="J50" i="2"/>
  <c r="I50" i="2"/>
  <c r="H50" i="2"/>
  <c r="G50" i="2"/>
  <c r="F50" i="2"/>
  <c r="E50" i="2"/>
  <c r="D50" i="2"/>
  <c r="N49" i="2"/>
  <c r="M49" i="2"/>
  <c r="L49" i="2"/>
  <c r="K49" i="2"/>
  <c r="J49" i="2"/>
  <c r="I49" i="2"/>
  <c r="H49" i="2"/>
  <c r="G49" i="2"/>
  <c r="F49" i="2"/>
  <c r="E49" i="2"/>
  <c r="D49" i="2"/>
  <c r="N48" i="2"/>
  <c r="M48" i="2"/>
  <c r="L48" i="2"/>
  <c r="K48" i="2"/>
  <c r="J48" i="2"/>
  <c r="I48" i="2"/>
  <c r="H48" i="2"/>
  <c r="G48" i="2"/>
  <c r="F48" i="2"/>
  <c r="E48" i="2"/>
  <c r="D48" i="2"/>
  <c r="N47" i="2"/>
  <c r="M47" i="2"/>
  <c r="L47" i="2"/>
  <c r="K47" i="2"/>
  <c r="J47" i="2"/>
  <c r="I47" i="2"/>
  <c r="H47" i="2"/>
  <c r="G47" i="2"/>
  <c r="F47" i="2"/>
  <c r="E47" i="2"/>
  <c r="D47" i="2"/>
  <c r="N46" i="2"/>
  <c r="M46" i="2"/>
  <c r="L46" i="2"/>
  <c r="K46" i="2"/>
  <c r="J46" i="2"/>
  <c r="I46" i="2"/>
  <c r="H46" i="2"/>
  <c r="G46" i="2"/>
  <c r="F46" i="2"/>
  <c r="E46" i="2"/>
  <c r="D46" i="2"/>
  <c r="N45" i="2"/>
  <c r="M45" i="2"/>
  <c r="L45" i="2"/>
  <c r="K45" i="2"/>
  <c r="J45" i="2"/>
  <c r="I45" i="2"/>
  <c r="H45" i="2"/>
  <c r="G45" i="2"/>
  <c r="F45" i="2"/>
  <c r="E45" i="2"/>
  <c r="D45" i="2"/>
  <c r="N44" i="2"/>
  <c r="M44" i="2"/>
  <c r="L44" i="2"/>
  <c r="K44" i="2"/>
  <c r="J44" i="2"/>
  <c r="I44" i="2"/>
  <c r="H44" i="2"/>
  <c r="G44" i="2"/>
  <c r="F44" i="2"/>
  <c r="E44" i="2"/>
  <c r="D44" i="2"/>
  <c r="N43" i="2"/>
  <c r="M43" i="2"/>
  <c r="L43" i="2"/>
  <c r="K43" i="2"/>
  <c r="J43" i="2"/>
  <c r="I43" i="2"/>
  <c r="H43" i="2"/>
  <c r="G43" i="2"/>
  <c r="F43" i="2"/>
  <c r="E43" i="2"/>
  <c r="D43" i="2"/>
  <c r="C43" i="2"/>
  <c r="M41" i="2"/>
  <c r="K41" i="2"/>
  <c r="N40" i="2"/>
  <c r="J40" i="2"/>
  <c r="H40" i="2"/>
  <c r="E39" i="2"/>
  <c r="L38" i="2"/>
  <c r="K38" i="2"/>
  <c r="D38" i="2"/>
  <c r="N37" i="2"/>
  <c r="F37" i="2"/>
  <c r="J36" i="2"/>
  <c r="F36" i="2"/>
  <c r="D36" i="2"/>
  <c r="M35" i="2"/>
  <c r="L35" i="2"/>
  <c r="E35" i="2"/>
  <c r="J34" i="2"/>
  <c r="H34" i="2"/>
  <c r="G34" i="2"/>
  <c r="N33" i="2"/>
  <c r="M33" i="2"/>
  <c r="L33" i="2"/>
  <c r="K33" i="2"/>
  <c r="J33" i="2"/>
  <c r="I33" i="2"/>
  <c r="H33" i="2"/>
  <c r="G33" i="2"/>
  <c r="F33" i="2"/>
  <c r="E33" i="2"/>
  <c r="D33" i="2"/>
  <c r="C33" i="2"/>
  <c r="N31" i="2"/>
  <c r="M31" i="2"/>
  <c r="L31" i="2"/>
  <c r="K31" i="2"/>
  <c r="J31" i="2"/>
  <c r="I31" i="2"/>
  <c r="H31" i="2"/>
  <c r="G31" i="2"/>
  <c r="F31" i="2"/>
  <c r="E31" i="2"/>
  <c r="D31" i="2"/>
  <c r="N30" i="2"/>
  <c r="M30" i="2"/>
  <c r="L30" i="2"/>
  <c r="K30" i="2"/>
  <c r="J30" i="2"/>
  <c r="I30" i="2"/>
  <c r="H30" i="2"/>
  <c r="G30" i="2"/>
  <c r="F30" i="2"/>
  <c r="E30" i="2"/>
  <c r="D30" i="2"/>
  <c r="N29" i="2"/>
  <c r="M29" i="2"/>
  <c r="L29" i="2"/>
  <c r="K29" i="2"/>
  <c r="J29" i="2"/>
  <c r="I29" i="2"/>
  <c r="H29" i="2"/>
  <c r="G29" i="2"/>
  <c r="F29" i="2"/>
  <c r="E29" i="2"/>
  <c r="D29" i="2"/>
  <c r="N28" i="2"/>
  <c r="M28" i="2"/>
  <c r="L28" i="2"/>
  <c r="K28" i="2"/>
  <c r="J28" i="2"/>
  <c r="I28" i="2"/>
  <c r="H28" i="2"/>
  <c r="G28" i="2"/>
  <c r="F28" i="2"/>
  <c r="E28" i="2"/>
  <c r="D28" i="2"/>
  <c r="N27" i="2"/>
  <c r="M27" i="2"/>
  <c r="L27" i="2"/>
  <c r="K27" i="2"/>
  <c r="J27" i="2"/>
  <c r="I27" i="2"/>
  <c r="H27" i="2"/>
  <c r="G27" i="2"/>
  <c r="F27" i="2"/>
  <c r="E27" i="2"/>
  <c r="D27" i="2"/>
  <c r="N26" i="2"/>
  <c r="M26" i="2"/>
  <c r="L26" i="2"/>
  <c r="K26" i="2"/>
  <c r="J26" i="2"/>
  <c r="I26" i="2"/>
  <c r="H26" i="2"/>
  <c r="G26" i="2"/>
  <c r="F26" i="2"/>
  <c r="E26" i="2"/>
  <c r="D26" i="2"/>
  <c r="N25" i="2"/>
  <c r="M25" i="2"/>
  <c r="L25" i="2"/>
  <c r="K25" i="2"/>
  <c r="J25" i="2"/>
  <c r="I25" i="2"/>
  <c r="H25" i="2"/>
  <c r="G25" i="2"/>
  <c r="F25" i="2"/>
  <c r="E25" i="2"/>
  <c r="D25" i="2"/>
  <c r="N24" i="2"/>
  <c r="M24" i="2"/>
  <c r="L24" i="2"/>
  <c r="K24" i="2"/>
  <c r="J24" i="2"/>
  <c r="I24" i="2"/>
  <c r="H24" i="2"/>
  <c r="G24" i="2"/>
  <c r="F24" i="2"/>
  <c r="E24" i="2"/>
  <c r="D24" i="2"/>
  <c r="C24" i="2"/>
  <c r="N22" i="2"/>
  <c r="N41" i="2" s="1"/>
  <c r="M22" i="2"/>
  <c r="L22" i="2"/>
  <c r="K22" i="2"/>
  <c r="J22" i="2"/>
  <c r="J60" i="2" s="1"/>
  <c r="I22" i="2"/>
  <c r="H22" i="2"/>
  <c r="G22" i="2"/>
  <c r="F22" i="2"/>
  <c r="F41" i="2" s="1"/>
  <c r="E22" i="2"/>
  <c r="D22" i="2"/>
  <c r="E60" i="2" s="1"/>
  <c r="C22" i="2"/>
  <c r="N21" i="2"/>
  <c r="N59" i="2" s="1"/>
  <c r="M21" i="2"/>
  <c r="L21" i="2"/>
  <c r="K21" i="2"/>
  <c r="J21" i="2"/>
  <c r="J59" i="2" s="1"/>
  <c r="I21" i="2"/>
  <c r="I40" i="2" s="1"/>
  <c r="H21" i="2"/>
  <c r="G21" i="2"/>
  <c r="F21" i="2"/>
  <c r="F59" i="2" s="1"/>
  <c r="E21" i="2"/>
  <c r="D21" i="2"/>
  <c r="C21" i="2"/>
  <c r="N20" i="2"/>
  <c r="N39" i="2" s="1"/>
  <c r="M20" i="2"/>
  <c r="M58" i="2" s="1"/>
  <c r="L20" i="2"/>
  <c r="L39" i="2" s="1"/>
  <c r="K20" i="2"/>
  <c r="J20" i="2"/>
  <c r="I20" i="2"/>
  <c r="H20" i="2"/>
  <c r="G20" i="2"/>
  <c r="F20" i="2"/>
  <c r="F39" i="2" s="1"/>
  <c r="E20" i="2"/>
  <c r="E58" i="2" s="1"/>
  <c r="D20" i="2"/>
  <c r="D39" i="2" s="1"/>
  <c r="C20" i="2"/>
  <c r="N19" i="2"/>
  <c r="N38" i="2" s="1"/>
  <c r="M19" i="2"/>
  <c r="L19" i="2"/>
  <c r="K19" i="2"/>
  <c r="K57" i="2" s="1"/>
  <c r="J19" i="2"/>
  <c r="J38" i="2" s="1"/>
  <c r="I19" i="2"/>
  <c r="I38" i="2" s="1"/>
  <c r="H19" i="2"/>
  <c r="H57" i="2" s="1"/>
  <c r="G19" i="2"/>
  <c r="F19" i="2"/>
  <c r="E19" i="2"/>
  <c r="D19" i="2"/>
  <c r="C19" i="2"/>
  <c r="N18" i="2"/>
  <c r="M18" i="2"/>
  <c r="M37" i="2" s="1"/>
  <c r="L18" i="2"/>
  <c r="L37" i="2" s="1"/>
  <c r="K18" i="2"/>
  <c r="J18" i="2"/>
  <c r="J37" i="2" s="1"/>
  <c r="I18" i="2"/>
  <c r="H18" i="2"/>
  <c r="G18" i="2"/>
  <c r="G56" i="2" s="1"/>
  <c r="F18" i="2"/>
  <c r="E18" i="2"/>
  <c r="E37" i="2" s="1"/>
  <c r="D18" i="2"/>
  <c r="D37" i="2" s="1"/>
  <c r="C18" i="2"/>
  <c r="N17" i="2"/>
  <c r="M17" i="2"/>
  <c r="L17" i="2"/>
  <c r="K17" i="2"/>
  <c r="J17" i="2"/>
  <c r="J55" i="2" s="1"/>
  <c r="I17" i="2"/>
  <c r="H17" i="2"/>
  <c r="I36" i="2" s="1"/>
  <c r="G17" i="2"/>
  <c r="F17" i="2"/>
  <c r="E17" i="2"/>
  <c r="D17" i="2"/>
  <c r="E55" i="2" s="1"/>
  <c r="C17" i="2"/>
  <c r="N16" i="2"/>
  <c r="N35" i="2" s="1"/>
  <c r="M16" i="2"/>
  <c r="M54" i="2" s="1"/>
  <c r="L16" i="2"/>
  <c r="K16" i="2"/>
  <c r="J16" i="2"/>
  <c r="J35" i="2" s="1"/>
  <c r="I16" i="2"/>
  <c r="H16" i="2"/>
  <c r="G16" i="2"/>
  <c r="F16" i="2"/>
  <c r="F35" i="2" s="1"/>
  <c r="E16" i="2"/>
  <c r="E54" i="2" s="1"/>
  <c r="D16" i="2"/>
  <c r="D35" i="2" s="1"/>
  <c r="C16" i="2"/>
  <c r="N15" i="2"/>
  <c r="M15" i="2"/>
  <c r="L15" i="2"/>
  <c r="K15" i="2"/>
  <c r="K34" i="2" s="1"/>
  <c r="J15" i="2"/>
  <c r="I15" i="2"/>
  <c r="I34" i="2" s="1"/>
  <c r="H15" i="2"/>
  <c r="H53" i="2" s="1"/>
  <c r="G15" i="2"/>
  <c r="F15" i="2"/>
  <c r="E15" i="2"/>
  <c r="D15" i="2"/>
  <c r="E53" i="2" s="1"/>
  <c r="C15" i="2"/>
  <c r="N14" i="2"/>
  <c r="M14" i="2"/>
  <c r="L14" i="2"/>
  <c r="K14" i="2"/>
  <c r="J14" i="2"/>
  <c r="I14" i="2"/>
  <c r="H14" i="2"/>
  <c r="G14" i="2"/>
  <c r="F14" i="2"/>
  <c r="E14" i="2"/>
  <c r="D14" i="2"/>
  <c r="C14" i="2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I71" i="1" s="1"/>
  <c r="H27" i="1"/>
  <c r="G27" i="1"/>
  <c r="F27" i="1"/>
  <c r="E27" i="1"/>
  <c r="D27" i="1"/>
  <c r="C27" i="1"/>
  <c r="D71" i="1" s="1"/>
  <c r="Z26" i="1"/>
  <c r="Y26" i="1"/>
  <c r="Y70" i="1" s="1"/>
  <c r="X26" i="1"/>
  <c r="W26" i="1"/>
  <c r="V26" i="1"/>
  <c r="U26" i="1"/>
  <c r="T26" i="1"/>
  <c r="S26" i="1"/>
  <c r="R26" i="1"/>
  <c r="Q26" i="1"/>
  <c r="Q70" i="1" s="1"/>
  <c r="P26" i="1"/>
  <c r="O26" i="1"/>
  <c r="N26" i="1"/>
  <c r="M26" i="1"/>
  <c r="L26" i="1"/>
  <c r="K26" i="1"/>
  <c r="J26" i="1"/>
  <c r="I26" i="1"/>
  <c r="I48" i="1" s="1"/>
  <c r="H26" i="1"/>
  <c r="G26" i="1"/>
  <c r="F26" i="1"/>
  <c r="E26" i="1"/>
  <c r="D26" i="1"/>
  <c r="C26" i="1"/>
  <c r="Z25" i="1"/>
  <c r="Y25" i="1"/>
  <c r="Y69" i="1" s="1"/>
  <c r="X25" i="1"/>
  <c r="W25" i="1"/>
  <c r="V25" i="1"/>
  <c r="U25" i="1"/>
  <c r="U69" i="1" s="1"/>
  <c r="T25" i="1"/>
  <c r="S25" i="1"/>
  <c r="R25" i="1"/>
  <c r="Q25" i="1"/>
  <c r="Q69" i="1" s="1"/>
  <c r="P25" i="1"/>
  <c r="O25" i="1"/>
  <c r="N25" i="1"/>
  <c r="M25" i="1"/>
  <c r="L25" i="1"/>
  <c r="K25" i="1"/>
  <c r="J25" i="1"/>
  <c r="I25" i="1"/>
  <c r="I69" i="1" s="1"/>
  <c r="H25" i="1"/>
  <c r="G25" i="1"/>
  <c r="F25" i="1"/>
  <c r="E25" i="1"/>
  <c r="E69" i="1" s="1"/>
  <c r="D25" i="1"/>
  <c r="C25" i="1"/>
  <c r="Z24" i="1"/>
  <c r="Y24" i="1"/>
  <c r="Y46" i="1" s="1"/>
  <c r="X24" i="1"/>
  <c r="W24" i="1"/>
  <c r="V24" i="1"/>
  <c r="U24" i="1"/>
  <c r="U68" i="1" s="1"/>
  <c r="T24" i="1"/>
  <c r="S24" i="1"/>
  <c r="R24" i="1"/>
  <c r="Q24" i="1"/>
  <c r="Q68" i="1" s="1"/>
  <c r="P24" i="1"/>
  <c r="O24" i="1"/>
  <c r="N24" i="1"/>
  <c r="M24" i="1"/>
  <c r="L24" i="1"/>
  <c r="K24" i="1"/>
  <c r="J24" i="1"/>
  <c r="I24" i="1"/>
  <c r="I68" i="1" s="1"/>
  <c r="H24" i="1"/>
  <c r="G24" i="1"/>
  <c r="F24" i="1"/>
  <c r="E24" i="1"/>
  <c r="E46" i="1" s="1"/>
  <c r="D24" i="1"/>
  <c r="C24" i="1"/>
  <c r="Z23" i="1"/>
  <c r="Y23" i="1"/>
  <c r="Y67" i="1" s="1"/>
  <c r="X23" i="1"/>
  <c r="W23" i="1"/>
  <c r="V23" i="1"/>
  <c r="U23" i="1"/>
  <c r="U45" i="1" s="1"/>
  <c r="T23" i="1"/>
  <c r="S23" i="1"/>
  <c r="R23" i="1"/>
  <c r="Q23" i="1"/>
  <c r="Q67" i="1" s="1"/>
  <c r="P23" i="1"/>
  <c r="O23" i="1"/>
  <c r="N23" i="1"/>
  <c r="M23" i="1"/>
  <c r="L23" i="1"/>
  <c r="K23" i="1"/>
  <c r="J23" i="1"/>
  <c r="I23" i="1"/>
  <c r="I67" i="1" s="1"/>
  <c r="H23" i="1"/>
  <c r="G23" i="1"/>
  <c r="F23" i="1"/>
  <c r="E23" i="1"/>
  <c r="E45" i="1" s="1"/>
  <c r="D23" i="1"/>
  <c r="C23" i="1"/>
  <c r="Z22" i="1"/>
  <c r="Y22" i="1"/>
  <c r="X22" i="1"/>
  <c r="W22" i="1"/>
  <c r="V22" i="1"/>
  <c r="U22" i="1"/>
  <c r="U44" i="1" s="1"/>
  <c r="T22" i="1"/>
  <c r="S22" i="1"/>
  <c r="R22" i="1"/>
  <c r="Q22" i="1"/>
  <c r="P22" i="1"/>
  <c r="O22" i="1"/>
  <c r="N22" i="1"/>
  <c r="M22" i="1"/>
  <c r="M66" i="1" s="1"/>
  <c r="L22" i="1"/>
  <c r="K22" i="1"/>
  <c r="J22" i="1"/>
  <c r="I22" i="1"/>
  <c r="I44" i="1" s="1"/>
  <c r="H22" i="1"/>
  <c r="G22" i="1"/>
  <c r="F22" i="1"/>
  <c r="E22" i="1"/>
  <c r="D22" i="1"/>
  <c r="C22" i="1"/>
  <c r="Z21" i="1"/>
  <c r="AA43" i="1" s="1"/>
  <c r="Y21" i="1"/>
  <c r="Y65" i="1" s="1"/>
  <c r="X21" i="1"/>
  <c r="W21" i="1"/>
  <c r="V21" i="1"/>
  <c r="U21" i="1"/>
  <c r="U43" i="1" s="1"/>
  <c r="T21" i="1"/>
  <c r="S21" i="1"/>
  <c r="R21" i="1"/>
  <c r="Q21" i="1"/>
  <c r="Q65" i="1" s="1"/>
  <c r="P21" i="1"/>
  <c r="O21" i="1"/>
  <c r="N21" i="1"/>
  <c r="M21" i="1"/>
  <c r="M43" i="1" s="1"/>
  <c r="L21" i="1"/>
  <c r="K21" i="1"/>
  <c r="J21" i="1"/>
  <c r="I21" i="1"/>
  <c r="I65" i="1" s="1"/>
  <c r="H21" i="1"/>
  <c r="G21" i="1"/>
  <c r="F21" i="1"/>
  <c r="E21" i="1"/>
  <c r="E43" i="1" s="1"/>
  <c r="D21" i="1"/>
  <c r="C21" i="1"/>
  <c r="Z20" i="1"/>
  <c r="Y20" i="1"/>
  <c r="Y64" i="1" s="1"/>
  <c r="X20" i="1"/>
  <c r="W20" i="1"/>
  <c r="V20" i="1"/>
  <c r="U20" i="1"/>
  <c r="U42" i="1" s="1"/>
  <c r="T20" i="1"/>
  <c r="S20" i="1"/>
  <c r="R20" i="1"/>
  <c r="Q20" i="1"/>
  <c r="Q64" i="1" s="1"/>
  <c r="P20" i="1"/>
  <c r="O20" i="1"/>
  <c r="N20" i="1"/>
  <c r="M20" i="1"/>
  <c r="M64" i="1" s="1"/>
  <c r="L20" i="1"/>
  <c r="K20" i="1"/>
  <c r="J20" i="1"/>
  <c r="I20" i="1"/>
  <c r="I64" i="1" s="1"/>
  <c r="H20" i="1"/>
  <c r="G20" i="1"/>
  <c r="F20" i="1"/>
  <c r="E20" i="1"/>
  <c r="E64" i="1" s="1"/>
  <c r="D20" i="1"/>
  <c r="C20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M49" i="1" l="1"/>
  <c r="F42" i="1"/>
  <c r="W45" i="1"/>
  <c r="H44" i="1"/>
  <c r="H48" i="1"/>
  <c r="P48" i="1"/>
  <c r="V42" i="1"/>
  <c r="V47" i="1"/>
  <c r="O43" i="1"/>
  <c r="H46" i="1"/>
  <c r="Q71" i="1"/>
  <c r="Y71" i="1"/>
  <c r="J43" i="1"/>
  <c r="R43" i="1"/>
  <c r="J44" i="1"/>
  <c r="R44" i="1"/>
  <c r="Z44" i="1"/>
  <c r="R46" i="1"/>
  <c r="Z46" i="1"/>
  <c r="R48" i="1"/>
  <c r="Z48" i="1"/>
  <c r="S66" i="1"/>
  <c r="S69" i="1"/>
  <c r="S71" i="1"/>
  <c r="AB45" i="1"/>
  <c r="AB67" i="1"/>
  <c r="AB42" i="1"/>
  <c r="AB64" i="1"/>
  <c r="S64" i="1"/>
  <c r="K69" i="1"/>
  <c r="K65" i="1"/>
  <c r="S67" i="1"/>
  <c r="S70" i="1"/>
  <c r="V64" i="1"/>
  <c r="N43" i="1"/>
  <c r="Y45" i="1"/>
  <c r="AB47" i="1"/>
  <c r="AB69" i="1"/>
  <c r="AA63" i="1"/>
  <c r="AB5" i="1"/>
  <c r="AB68" i="1"/>
  <c r="K67" i="1"/>
  <c r="G64" i="1"/>
  <c r="W64" i="1"/>
  <c r="G43" i="1"/>
  <c r="W65" i="1"/>
  <c r="W44" i="1"/>
  <c r="W68" i="1"/>
  <c r="W47" i="1"/>
  <c r="G48" i="1"/>
  <c r="AB70" i="1"/>
  <c r="S65" i="1"/>
  <c r="K71" i="1"/>
  <c r="O64" i="1"/>
  <c r="P43" i="1"/>
  <c r="X65" i="1"/>
  <c r="P44" i="1"/>
  <c r="P46" i="1"/>
  <c r="X69" i="1"/>
  <c r="AB44" i="1"/>
  <c r="K64" i="1"/>
  <c r="K66" i="1"/>
  <c r="K48" i="1"/>
  <c r="U64" i="1"/>
  <c r="V67" i="1"/>
  <c r="D42" i="1"/>
  <c r="L42" i="1"/>
  <c r="T64" i="1"/>
  <c r="D43" i="1"/>
  <c r="L44" i="1"/>
  <c r="T44" i="1"/>
  <c r="L67" i="1"/>
  <c r="L68" i="1"/>
  <c r="M47" i="1"/>
  <c r="D49" i="1"/>
  <c r="L49" i="1"/>
  <c r="T71" i="1"/>
  <c r="G42" i="1"/>
  <c r="W42" i="1"/>
  <c r="G46" i="1"/>
  <c r="U47" i="1"/>
  <c r="Q48" i="1"/>
  <c r="AA29" i="1"/>
  <c r="I42" i="1"/>
  <c r="Y42" i="1"/>
  <c r="Y68" i="1"/>
  <c r="F64" i="1"/>
  <c r="N64" i="1"/>
  <c r="F65" i="1"/>
  <c r="V65" i="1"/>
  <c r="F44" i="1"/>
  <c r="F67" i="1"/>
  <c r="N67" i="1"/>
  <c r="N69" i="1"/>
  <c r="N48" i="1"/>
  <c r="M42" i="1"/>
  <c r="F43" i="1"/>
  <c r="V43" i="1"/>
  <c r="I46" i="1"/>
  <c r="Y48" i="1"/>
  <c r="J65" i="1"/>
  <c r="AA66" i="1"/>
  <c r="G67" i="1"/>
  <c r="O67" i="1"/>
  <c r="W67" i="1"/>
  <c r="G68" i="1"/>
  <c r="O46" i="1"/>
  <c r="W46" i="1"/>
  <c r="G69" i="1"/>
  <c r="O69" i="1"/>
  <c r="W69" i="1"/>
  <c r="O70" i="1"/>
  <c r="W70" i="1"/>
  <c r="G49" i="1"/>
  <c r="O71" i="1"/>
  <c r="W71" i="1"/>
  <c r="N42" i="1"/>
  <c r="W43" i="1"/>
  <c r="Y47" i="1"/>
  <c r="G70" i="1"/>
  <c r="G65" i="1"/>
  <c r="O65" i="1"/>
  <c r="G66" i="1"/>
  <c r="O66" i="1"/>
  <c r="H42" i="1"/>
  <c r="P42" i="1"/>
  <c r="X42" i="1"/>
  <c r="H65" i="1"/>
  <c r="P65" i="1"/>
  <c r="P67" i="1"/>
  <c r="X45" i="1"/>
  <c r="H47" i="1"/>
  <c r="P69" i="1"/>
  <c r="X47" i="1"/>
  <c r="P71" i="1"/>
  <c r="X49" i="1"/>
  <c r="O42" i="1"/>
  <c r="H43" i="1"/>
  <c r="X43" i="1"/>
  <c r="Q46" i="1"/>
  <c r="W49" i="1"/>
  <c r="I70" i="1"/>
  <c r="Q42" i="1"/>
  <c r="Z43" i="1"/>
  <c r="V45" i="1"/>
  <c r="Y49" i="1"/>
  <c r="Z65" i="1"/>
  <c r="G71" i="1"/>
  <c r="J64" i="1"/>
  <c r="R64" i="1"/>
  <c r="Z42" i="1"/>
  <c r="R65" i="1"/>
  <c r="J66" i="1"/>
  <c r="R66" i="1"/>
  <c r="J68" i="1"/>
  <c r="R68" i="1"/>
  <c r="Z68" i="1"/>
  <c r="J69" i="1"/>
  <c r="R69" i="1"/>
  <c r="Z47" i="1"/>
  <c r="J70" i="1"/>
  <c r="R70" i="1"/>
  <c r="Z70" i="1"/>
  <c r="J49" i="1"/>
  <c r="R49" i="1"/>
  <c r="Z71" i="1"/>
  <c r="E42" i="1"/>
  <c r="G44" i="1"/>
  <c r="W66" i="1"/>
  <c r="J71" i="1"/>
  <c r="O155" i="2"/>
  <c r="N60" i="2"/>
  <c r="N58" i="2"/>
  <c r="O54" i="2"/>
  <c r="O41" i="2"/>
  <c r="O57" i="2"/>
  <c r="O59" i="2"/>
  <c r="O58" i="2"/>
  <c r="N57" i="2"/>
  <c r="AA19" i="1"/>
  <c r="AA41" i="1"/>
  <c r="AA51" i="1"/>
  <c r="O156" i="2"/>
  <c r="O173" i="2"/>
  <c r="O99" i="2"/>
  <c r="O119" i="2"/>
  <c r="O35" i="2"/>
  <c r="O120" i="2"/>
  <c r="O157" i="2"/>
  <c r="O36" i="2"/>
  <c r="O113" i="2"/>
  <c r="O123" i="2"/>
  <c r="O158" i="2"/>
  <c r="O37" i="2"/>
  <c r="O114" i="2"/>
  <c r="O159" i="2"/>
  <c r="O38" i="2"/>
  <c r="O115" i="2"/>
  <c r="O134" i="2"/>
  <c r="O160" i="2"/>
  <c r="O39" i="2"/>
  <c r="O116" i="2"/>
  <c r="O144" i="2"/>
  <c r="O153" i="2"/>
  <c r="O161" i="2"/>
  <c r="O117" i="2"/>
  <c r="O163" i="2"/>
  <c r="T65" i="1"/>
  <c r="D69" i="1"/>
  <c r="D47" i="1"/>
  <c r="J116" i="2"/>
  <c r="J97" i="2"/>
  <c r="J99" i="2"/>
  <c r="J118" i="2"/>
  <c r="D66" i="1"/>
  <c r="T68" i="1"/>
  <c r="L70" i="1"/>
  <c r="K118" i="2"/>
  <c r="K101" i="2"/>
  <c r="K120" i="2"/>
  <c r="I154" i="2"/>
  <c r="I173" i="2"/>
  <c r="I156" i="2"/>
  <c r="I175" i="2"/>
  <c r="M67" i="1"/>
  <c r="M69" i="1"/>
  <c r="E70" i="1"/>
  <c r="E48" i="1"/>
  <c r="E71" i="1"/>
  <c r="U71" i="1"/>
  <c r="S44" i="1"/>
  <c r="N45" i="1"/>
  <c r="E47" i="1"/>
  <c r="N65" i="1"/>
  <c r="G96" i="2"/>
  <c r="F98" i="2"/>
  <c r="J173" i="2"/>
  <c r="J154" i="2"/>
  <c r="F155" i="2"/>
  <c r="N155" i="2"/>
  <c r="N174" i="2"/>
  <c r="J175" i="2"/>
  <c r="J156" i="2"/>
  <c r="F157" i="2"/>
  <c r="F176" i="2"/>
  <c r="G176" i="2"/>
  <c r="N157" i="2"/>
  <c r="N176" i="2"/>
  <c r="J177" i="2"/>
  <c r="F178" i="2"/>
  <c r="G159" i="2"/>
  <c r="N178" i="2"/>
  <c r="N159" i="2"/>
  <c r="J160" i="2"/>
  <c r="J179" i="2"/>
  <c r="K179" i="2"/>
  <c r="F161" i="2"/>
  <c r="F180" i="2"/>
  <c r="N161" i="2"/>
  <c r="N180" i="2"/>
  <c r="F159" i="2"/>
  <c r="K173" i="2"/>
  <c r="K49" i="1"/>
  <c r="D67" i="1"/>
  <c r="T70" i="1"/>
  <c r="U49" i="1"/>
  <c r="U66" i="1"/>
  <c r="E159" i="2"/>
  <c r="E178" i="2"/>
  <c r="M159" i="2"/>
  <c r="M178" i="2"/>
  <c r="I160" i="2"/>
  <c r="I179" i="2"/>
  <c r="M180" i="2"/>
  <c r="M161" i="2"/>
  <c r="E66" i="1"/>
  <c r="E67" i="1"/>
  <c r="U67" i="1"/>
  <c r="M68" i="1"/>
  <c r="M70" i="1"/>
  <c r="M48" i="1"/>
  <c r="U70" i="1"/>
  <c r="U48" i="1"/>
  <c r="M71" i="1"/>
  <c r="N47" i="1"/>
  <c r="L64" i="1"/>
  <c r="E68" i="1"/>
  <c r="N66" i="1"/>
  <c r="V66" i="1"/>
  <c r="F68" i="1"/>
  <c r="N68" i="1"/>
  <c r="V68" i="1"/>
  <c r="F69" i="1"/>
  <c r="V69" i="1"/>
  <c r="F70" i="1"/>
  <c r="V70" i="1"/>
  <c r="F71" i="1"/>
  <c r="F49" i="1"/>
  <c r="N71" i="1"/>
  <c r="N49" i="1"/>
  <c r="V71" i="1"/>
  <c r="V49" i="1"/>
  <c r="I43" i="1"/>
  <c r="Q43" i="1"/>
  <c r="Y43" i="1"/>
  <c r="K44" i="1"/>
  <c r="F45" i="1"/>
  <c r="O45" i="1"/>
  <c r="J46" i="1"/>
  <c r="T46" i="1"/>
  <c r="F47" i="1"/>
  <c r="O47" i="1"/>
  <c r="J48" i="1"/>
  <c r="S48" i="1"/>
  <c r="E49" i="1"/>
  <c r="O49" i="1"/>
  <c r="F66" i="1"/>
  <c r="Z66" i="1"/>
  <c r="H69" i="1"/>
  <c r="K70" i="1"/>
  <c r="J41" i="2"/>
  <c r="I94" i="2"/>
  <c r="I113" i="2"/>
  <c r="J94" i="2"/>
  <c r="M95" i="2"/>
  <c r="M114" i="2"/>
  <c r="E97" i="2"/>
  <c r="E116" i="2"/>
  <c r="J117" i="2"/>
  <c r="I98" i="2"/>
  <c r="E99" i="2"/>
  <c r="E118" i="2"/>
  <c r="M99" i="2"/>
  <c r="M118" i="2"/>
  <c r="N99" i="2"/>
  <c r="I119" i="2"/>
  <c r="I100" i="2"/>
  <c r="N101" i="2"/>
  <c r="M101" i="2"/>
  <c r="I96" i="2"/>
  <c r="G115" i="2"/>
  <c r="I117" i="2"/>
  <c r="F174" i="2"/>
  <c r="S68" i="1"/>
  <c r="S46" i="1"/>
  <c r="L65" i="1"/>
  <c r="T67" i="1"/>
  <c r="T69" i="1"/>
  <c r="T47" i="1"/>
  <c r="D45" i="1"/>
  <c r="M45" i="1"/>
  <c r="M65" i="1"/>
  <c r="G113" i="2"/>
  <c r="H113" i="2"/>
  <c r="K95" i="2"/>
  <c r="K114" i="2"/>
  <c r="G117" i="2"/>
  <c r="G100" i="2"/>
  <c r="G119" i="2"/>
  <c r="H100" i="2"/>
  <c r="J114" i="2"/>
  <c r="M176" i="2"/>
  <c r="M157" i="2"/>
  <c r="G45" i="1"/>
  <c r="P45" i="1"/>
  <c r="L46" i="1"/>
  <c r="U46" i="1"/>
  <c r="G47" i="1"/>
  <c r="P47" i="1"/>
  <c r="T48" i="1"/>
  <c r="P49" i="1"/>
  <c r="E65" i="1"/>
  <c r="N70" i="1"/>
  <c r="R71" i="1"/>
  <c r="G54" i="2"/>
  <c r="G35" i="2"/>
  <c r="K36" i="2"/>
  <c r="K55" i="2"/>
  <c r="G39" i="2"/>
  <c r="G58" i="2"/>
  <c r="K40" i="2"/>
  <c r="K59" i="2"/>
  <c r="G60" i="2"/>
  <c r="G41" i="2"/>
  <c r="L34" i="2"/>
  <c r="G37" i="2"/>
  <c r="N117" i="2"/>
  <c r="N119" i="2"/>
  <c r="D154" i="2"/>
  <c r="D173" i="2"/>
  <c r="L154" i="2"/>
  <c r="L173" i="2"/>
  <c r="M173" i="2"/>
  <c r="H155" i="2"/>
  <c r="H174" i="2"/>
  <c r="D175" i="2"/>
  <c r="D156" i="2"/>
  <c r="L175" i="2"/>
  <c r="M175" i="2"/>
  <c r="H157" i="2"/>
  <c r="H176" i="2"/>
  <c r="I157" i="2"/>
  <c r="D177" i="2"/>
  <c r="D158" i="2"/>
  <c r="M177" i="2"/>
  <c r="L177" i="2"/>
  <c r="H159" i="2"/>
  <c r="H178" i="2"/>
  <c r="I178" i="2"/>
  <c r="I159" i="2"/>
  <c r="L179" i="2"/>
  <c r="L160" i="2"/>
  <c r="H180" i="2"/>
  <c r="H161" i="2"/>
  <c r="G155" i="2"/>
  <c r="E157" i="2"/>
  <c r="D160" i="2"/>
  <c r="K68" i="1"/>
  <c r="K46" i="1"/>
  <c r="K47" i="1"/>
  <c r="T49" i="1"/>
  <c r="N96" i="2"/>
  <c r="N115" i="2"/>
  <c r="F100" i="2"/>
  <c r="F119" i="2"/>
  <c r="L66" i="1"/>
  <c r="D68" i="1"/>
  <c r="D70" i="1"/>
  <c r="K97" i="2"/>
  <c r="K116" i="2"/>
  <c r="E174" i="2"/>
  <c r="E155" i="2"/>
  <c r="I177" i="2"/>
  <c r="I158" i="2"/>
  <c r="H64" i="1"/>
  <c r="P64" i="1"/>
  <c r="X64" i="1"/>
  <c r="H66" i="1"/>
  <c r="P66" i="1"/>
  <c r="X66" i="1"/>
  <c r="H67" i="1"/>
  <c r="X67" i="1"/>
  <c r="H68" i="1"/>
  <c r="P68" i="1"/>
  <c r="X68" i="1"/>
  <c r="H70" i="1"/>
  <c r="P70" i="1"/>
  <c r="X70" i="1"/>
  <c r="H71" i="1"/>
  <c r="X71" i="1"/>
  <c r="J42" i="1"/>
  <c r="R42" i="1"/>
  <c r="K43" i="1"/>
  <c r="S43" i="1"/>
  <c r="D44" i="1"/>
  <c r="M44" i="1"/>
  <c r="V44" i="1"/>
  <c r="H45" i="1"/>
  <c r="Q45" i="1"/>
  <c r="D46" i="1"/>
  <c r="M46" i="1"/>
  <c r="V46" i="1"/>
  <c r="Q47" i="1"/>
  <c r="L48" i="1"/>
  <c r="V48" i="1"/>
  <c r="H49" i="1"/>
  <c r="Q49" i="1"/>
  <c r="Z49" i="1"/>
  <c r="D64" i="1"/>
  <c r="I66" i="1"/>
  <c r="D53" i="2"/>
  <c r="D34" i="2"/>
  <c r="L53" i="2"/>
  <c r="M53" i="2"/>
  <c r="H35" i="2"/>
  <c r="H54" i="2"/>
  <c r="I35" i="2"/>
  <c r="M55" i="2"/>
  <c r="L55" i="2"/>
  <c r="L36" i="2"/>
  <c r="H37" i="2"/>
  <c r="H56" i="2"/>
  <c r="D57" i="2"/>
  <c r="L57" i="2"/>
  <c r="H39" i="2"/>
  <c r="D40" i="2"/>
  <c r="D59" i="2"/>
  <c r="L40" i="2"/>
  <c r="L59" i="2"/>
  <c r="M40" i="2"/>
  <c r="H41" i="2"/>
  <c r="I37" i="2"/>
  <c r="I39" i="2"/>
  <c r="F99" i="2"/>
  <c r="F101" i="2"/>
  <c r="J113" i="2"/>
  <c r="J115" i="2"/>
  <c r="F118" i="2"/>
  <c r="G157" i="2"/>
  <c r="E175" i="2"/>
  <c r="F96" i="2"/>
  <c r="F115" i="2"/>
  <c r="T66" i="1"/>
  <c r="L69" i="1"/>
  <c r="L47" i="1"/>
  <c r="Q66" i="1"/>
  <c r="Q44" i="1"/>
  <c r="Y66" i="1"/>
  <c r="Y44" i="1"/>
  <c r="K42" i="1"/>
  <c r="S42" i="1"/>
  <c r="L43" i="1"/>
  <c r="T43" i="1"/>
  <c r="E44" i="1"/>
  <c r="N44" i="1"/>
  <c r="I45" i="1"/>
  <c r="S45" i="1"/>
  <c r="N46" i="1"/>
  <c r="I47" i="1"/>
  <c r="R47" i="1"/>
  <c r="D48" i="1"/>
  <c r="W48" i="1"/>
  <c r="I49" i="1"/>
  <c r="U65" i="1"/>
  <c r="O68" i="1"/>
  <c r="K37" i="2"/>
  <c r="E40" i="2"/>
  <c r="K53" i="2"/>
  <c r="H60" i="2"/>
  <c r="F97" i="2"/>
  <c r="J101" i="2"/>
  <c r="D116" i="2"/>
  <c r="K175" i="2"/>
  <c r="L45" i="1"/>
  <c r="F94" i="2"/>
  <c r="F113" i="2"/>
  <c r="D65" i="1"/>
  <c r="L71" i="1"/>
  <c r="Z64" i="1"/>
  <c r="AA42" i="1"/>
  <c r="J67" i="1"/>
  <c r="J45" i="1"/>
  <c r="R67" i="1"/>
  <c r="R45" i="1"/>
  <c r="Z67" i="1"/>
  <c r="Z45" i="1"/>
  <c r="AA69" i="1"/>
  <c r="Z69" i="1"/>
  <c r="AA47" i="1"/>
  <c r="T42" i="1"/>
  <c r="O44" i="1"/>
  <c r="X44" i="1"/>
  <c r="K45" i="1"/>
  <c r="T45" i="1"/>
  <c r="F46" i="1"/>
  <c r="X46" i="1"/>
  <c r="J47" i="1"/>
  <c r="S47" i="1"/>
  <c r="F48" i="1"/>
  <c r="O48" i="1"/>
  <c r="X48" i="1"/>
  <c r="S49" i="1"/>
  <c r="F34" i="2"/>
  <c r="F53" i="2"/>
  <c r="N34" i="2"/>
  <c r="N53" i="2"/>
  <c r="F55" i="2"/>
  <c r="G55" i="2"/>
  <c r="N55" i="2"/>
  <c r="N36" i="2"/>
  <c r="G57" i="2"/>
  <c r="F57" i="2"/>
  <c r="F38" i="2"/>
  <c r="J39" i="2"/>
  <c r="J58" i="2"/>
  <c r="K58" i="2"/>
  <c r="K39" i="2"/>
  <c r="F40" i="2"/>
  <c r="I56" i="2"/>
  <c r="H58" i="2"/>
  <c r="K99" i="2"/>
  <c r="N113" i="2"/>
  <c r="M120" i="2"/>
  <c r="M155" i="2"/>
  <c r="K160" i="2"/>
  <c r="AA44" i="1"/>
  <c r="AA67" i="1"/>
  <c r="F179" i="2"/>
  <c r="AA68" i="1"/>
  <c r="AA46" i="1"/>
  <c r="E34" i="2"/>
  <c r="M34" i="2"/>
  <c r="I54" i="2"/>
  <c r="E36" i="2"/>
  <c r="M36" i="2"/>
  <c r="E38" i="2"/>
  <c r="M38" i="2"/>
  <c r="I58" i="2"/>
  <c r="I41" i="2"/>
  <c r="L56" i="2"/>
  <c r="H94" i="2"/>
  <c r="D114" i="2"/>
  <c r="L114" i="2"/>
  <c r="H96" i="2"/>
  <c r="H98" i="2"/>
  <c r="D118" i="2"/>
  <c r="L118" i="2"/>
  <c r="D101" i="2"/>
  <c r="L101" i="2"/>
  <c r="K154" i="2"/>
  <c r="G174" i="2"/>
  <c r="K156" i="2"/>
  <c r="K158" i="2"/>
  <c r="G178" i="2"/>
  <c r="G161" i="2"/>
  <c r="N158" i="2"/>
  <c r="AA45" i="1"/>
  <c r="AA70" i="1"/>
  <c r="AA48" i="1"/>
  <c r="K35" i="2"/>
  <c r="G36" i="2"/>
  <c r="K56" i="2"/>
  <c r="G38" i="2"/>
  <c r="G40" i="2"/>
  <c r="K60" i="2"/>
  <c r="E41" i="2"/>
  <c r="F95" i="2"/>
  <c r="N95" i="2"/>
  <c r="J96" i="2"/>
  <c r="F116" i="2"/>
  <c r="N116" i="2"/>
  <c r="J98" i="2"/>
  <c r="J100" i="2"/>
  <c r="F120" i="2"/>
  <c r="N120" i="2"/>
  <c r="I155" i="2"/>
  <c r="E156" i="2"/>
  <c r="M156" i="2"/>
  <c r="I176" i="2"/>
  <c r="E158" i="2"/>
  <c r="M158" i="2"/>
  <c r="E160" i="2"/>
  <c r="M160" i="2"/>
  <c r="I180" i="2"/>
  <c r="N154" i="2"/>
  <c r="AA71" i="1"/>
  <c r="H36" i="2"/>
  <c r="H55" i="2"/>
  <c r="D41" i="2"/>
  <c r="D60" i="2"/>
  <c r="L41" i="2"/>
  <c r="L60" i="2"/>
  <c r="H38" i="2"/>
  <c r="M39" i="2"/>
  <c r="L58" i="2"/>
  <c r="K96" i="2"/>
  <c r="K115" i="2"/>
  <c r="G101" i="2"/>
  <c r="G120" i="2"/>
  <c r="K94" i="2"/>
  <c r="G116" i="2"/>
  <c r="L117" i="2"/>
  <c r="F156" i="2"/>
  <c r="F175" i="2"/>
  <c r="N156" i="2"/>
  <c r="N175" i="2"/>
  <c r="J161" i="2"/>
  <c r="J180" i="2"/>
  <c r="N160" i="2"/>
  <c r="AA64" i="1"/>
  <c r="AA65" i="1"/>
  <c r="K54" i="2"/>
  <c r="E56" i="2"/>
  <c r="M56" i="2"/>
  <c r="J57" i="2"/>
  <c r="I60" i="2"/>
  <c r="F114" i="2"/>
  <c r="N114" i="2"/>
  <c r="H116" i="2"/>
  <c r="E117" i="2"/>
  <c r="M117" i="2"/>
  <c r="D120" i="2"/>
  <c r="L120" i="2"/>
  <c r="I174" i="2"/>
  <c r="K176" i="2"/>
  <c r="H177" i="2"/>
  <c r="G180" i="2"/>
  <c r="I53" i="2"/>
  <c r="F54" i="2"/>
  <c r="N54" i="2"/>
  <c r="E57" i="2"/>
  <c r="M57" i="2"/>
  <c r="G59" i="2"/>
  <c r="D113" i="2"/>
  <c r="L113" i="2"/>
  <c r="I114" i="2"/>
  <c r="H117" i="2"/>
  <c r="J119" i="2"/>
  <c r="G173" i="2"/>
  <c r="D174" i="2"/>
  <c r="L174" i="2"/>
  <c r="K177" i="2"/>
  <c r="E179" i="2"/>
  <c r="M179" i="2"/>
  <c r="AA49" i="1"/>
  <c r="AB63" i="1" l="1"/>
  <c r="AB51" i="1"/>
  <c r="AB41" i="1"/>
  <c r="AB19" i="1"/>
  <c r="AB29" i="1"/>
  <c r="AC5" i="1"/>
  <c r="AC51" i="1" l="1"/>
  <c r="AC41" i="1"/>
  <c r="AC29" i="1"/>
  <c r="AC63" i="1"/>
  <c r="AC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V6" authorId="0" shapeId="0" xr:uid="{00000000-0006-0000-0000-000007000000}">
      <text>
        <r>
          <rPr>
            <sz val="10"/>
            <color rgb="FF000000"/>
            <rFont val="Arial"/>
          </rPr>
          <t>======
ID#AAAAHnqkBlk
Steve Loxton    (2021-01-17 22:16:51)
Mar-20 MRR benefited by ~A$348K from the depreciation in the AUD between Dec-19 and Mar-20.</t>
        </r>
      </text>
    </comment>
    <comment ref="W6" authorId="0" shapeId="0" xr:uid="{00000000-0006-0000-0000-000008000000}">
      <text>
        <r>
          <rPr>
            <sz val="10"/>
            <color rgb="FF000000"/>
            <rFont val="Arial"/>
          </rPr>
          <t>======
ID#AAAAHnqkBlc
Steve Loxton    (2021-01-17 22:16:15)
Jun-20 MRR was adversely impacted by ~A$424K from the appreciation in the AUD between Mar-20 and Jun-20.</t>
        </r>
      </text>
    </comment>
    <comment ref="X6" authorId="0" shapeId="0" xr:uid="{00000000-0006-0000-0000-000009000000}">
      <text>
        <r>
          <rPr>
            <sz val="10"/>
            <color rgb="FF000000"/>
            <rFont val="Arial"/>
          </rPr>
          <t>======
ID#AAAAHnqkBk8
Steve Loxton    (2021-01-17 22:15:11)
Sep-20 MRR was adversely impacted by ~A$155K from the appreciation in the AUD between Jun-20 and Sep-20.</t>
        </r>
      </text>
    </comment>
    <comment ref="Y6" authorId="0" shapeId="0" xr:uid="{00000000-0006-0000-0000-00000A000000}">
      <text>
        <r>
          <rPr>
            <sz val="10"/>
            <color rgb="FF000000"/>
            <rFont val="Arial"/>
          </rPr>
          <t>======
ID#AAAAHnqkBkw
Steve Loxton    (2021-01-17 22:14:47)
Dec-20 MRR was adversely impacted by ~A$139K from the appreciation in the AUD between Sep-20 and Dec-20.</t>
        </r>
      </text>
    </comment>
    <comment ref="Z6" authorId="0" shapeId="0" xr:uid="{00000000-0006-0000-0000-000001000000}">
      <text>
        <r>
          <rPr>
            <sz val="10"/>
            <color rgb="FF000000"/>
            <rFont val="Arial"/>
          </rPr>
          <t>======
ID#AAAAMAvP9X8
Steve Loxton    (2021-04-20 05:50:58)
Mar-21 MRR was adversely impacted by ~A$130K from the appreciation in the AUD between Dec-20 and Mar-21.</t>
        </r>
      </text>
    </comment>
    <comment ref="O13" authorId="0" shapeId="0" xr:uid="{00000000-0006-0000-0000-00000D000000}">
      <text>
        <r>
          <rPr>
            <sz val="10"/>
            <color rgb="FF000000"/>
            <rFont val="Arial"/>
          </rPr>
          <t>======
ID#AAAAGxNQvRg
    (2020-07-30 02:20:46)
Not reported prior</t>
        </r>
      </text>
    </comment>
    <comment ref="O14" authorId="0" shapeId="0" xr:uid="{00000000-0006-0000-0000-00000E000000}">
      <text>
        <r>
          <rPr>
            <sz val="10"/>
            <color rgb="FF000000"/>
            <rFont val="Arial"/>
          </rPr>
          <t>======
ID#AAAAGxNQvRk
    (2020-07-30 02:20:46)
Not reported prior</t>
        </r>
      </text>
    </comment>
    <comment ref="O16" authorId="0" shapeId="0" xr:uid="{00000000-0006-0000-0000-00000C000000}">
      <text>
        <r>
          <rPr>
            <sz val="10"/>
            <color rgb="FF000000"/>
            <rFont val="Arial"/>
          </rPr>
          <t>======
ID#AAAAGxNQvRo
    (2020-07-30 02:20:46)
Prior to Jun-18 we reported Metro's which changed to Cities from Jun onwards</t>
        </r>
      </text>
    </comment>
    <comment ref="Y17" authorId="0" shapeId="0" xr:uid="{00000000-0006-0000-0000-00000B000000}">
      <text>
        <r>
          <rPr>
            <sz val="10"/>
            <color rgb="FF000000"/>
            <rFont val="Arial"/>
          </rPr>
          <t>======
ID#AAAALBcAufs
Steve Loxton    (2021-01-04 22:50:12)
No longer in Austria after turning off DC in Vienna</t>
        </r>
      </text>
    </comment>
    <comment ref="V30" authorId="0" shapeId="0" xr:uid="{00000000-0006-0000-0000-000006000000}">
      <text>
        <r>
          <rPr>
            <sz val="10"/>
            <color rgb="FF000000"/>
            <rFont val="Arial"/>
          </rPr>
          <t>======
ID#AAAAHnqkBl4
Steve Loxton    (2021-01-17 22:20:15)
Mar-20 MRR benefited by ~A$348K from the depreciation in the AUD between Dec-19 and Mar-20.</t>
        </r>
      </text>
    </comment>
    <comment ref="W30" authorId="0" shapeId="0" xr:uid="{00000000-0006-0000-0000-000005000000}">
      <text>
        <r>
          <rPr>
            <sz val="10"/>
            <color rgb="FF000000"/>
            <rFont val="Arial"/>
          </rPr>
          <t>======
ID#AAAAHnqkBl8
Steve Loxton    (2021-01-17 22:20:40)
Jun-20 MRR was adversely impacted by ~A$424K from the appreciation in the AUD between Mar-20 and Jun-20.</t>
        </r>
      </text>
    </comment>
    <comment ref="X30" authorId="0" shapeId="0" xr:uid="{00000000-0006-0000-0000-000004000000}">
      <text>
        <r>
          <rPr>
            <sz val="10"/>
            <color rgb="FF000000"/>
            <rFont val="Arial"/>
          </rPr>
          <t>======
ID#AAAAHnqkBmE
Steve Loxton    (2021-01-17 22:21:02)
Dec-20 MRR was adversely impacted by ~A$139K from the appreciation in the AUD between Sep-20 and Dec-20.</t>
        </r>
      </text>
    </comment>
    <comment ref="Y30" authorId="0" shapeId="0" xr:uid="{00000000-0006-0000-0000-000003000000}">
      <text>
        <r>
          <rPr>
            <sz val="10"/>
            <color rgb="FF000000"/>
            <rFont val="Arial"/>
          </rPr>
          <t>======
ID#AAAAHnqkBmI
Steve Loxton    (2021-01-17 22:21:16)
Dec-20 MRR was adversely impacted by ~A$139K from the appreciation in the AUD between Sep-20 and Dec-20.</t>
        </r>
      </text>
    </comment>
    <comment ref="Z30" authorId="0" shapeId="0" xr:uid="{00000000-0006-0000-0000-000002000000}">
      <text>
        <r>
          <rPr>
            <sz val="10"/>
            <color rgb="FF000000"/>
            <rFont val="Arial"/>
          </rPr>
          <t>======
ID#AAAAL_RBb7w
Steve Loxton    (2021-04-18 05:07:11)
Mar-21 MRR was adversely impacted by ~A$130K from the appreciation in the AUD between Dec-20 and Mar-21.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3+ErVPEy7bvKwUFT5sJWb3eFSGw=="/>
    </ext>
  </extLst>
</comments>
</file>

<file path=xl/sharedStrings.xml><?xml version="1.0" encoding="utf-8"?>
<sst xmlns="http://schemas.openxmlformats.org/spreadsheetml/2006/main" count="227" uniqueCount="37">
  <si>
    <t>Megaport Limited</t>
  </si>
  <si>
    <t>Summary KPIs &amp; Metrics</t>
  </si>
  <si>
    <t>GROUP</t>
  </si>
  <si>
    <t>Reported KPIs</t>
  </si>
  <si>
    <t>Monthly Recurring Revenue</t>
  </si>
  <si>
    <t>Ports</t>
  </si>
  <si>
    <t>MCR</t>
  </si>
  <si>
    <t>Total Services (including Ports)</t>
  </si>
  <si>
    <t>Installed DCs</t>
  </si>
  <si>
    <t>Enabled DCs</t>
  </si>
  <si>
    <t>Unique DC operators</t>
  </si>
  <si>
    <t>Cloud onramps</t>
  </si>
  <si>
    <t>Customers</t>
  </si>
  <si>
    <t>Cities</t>
  </si>
  <si>
    <t>Countries</t>
  </si>
  <si>
    <t>Calculated KPIs</t>
  </si>
  <si>
    <t>Annualised Revenue</t>
  </si>
  <si>
    <t>MRR / Port</t>
  </si>
  <si>
    <t>MRR / Service</t>
  </si>
  <si>
    <t>MRR / Customer</t>
  </si>
  <si>
    <t>Ports / Installed DC</t>
  </si>
  <si>
    <t>Ports / Customer</t>
  </si>
  <si>
    <t>Services / Customer</t>
  </si>
  <si>
    <t>Services / Port</t>
  </si>
  <si>
    <t>Net movement in Reported KPIs</t>
  </si>
  <si>
    <t>Net movement in Calculated KPIs</t>
  </si>
  <si>
    <t>Percentage change in Reported KPIs</t>
  </si>
  <si>
    <t>Percentage movement in Calculated KPIs</t>
  </si>
  <si>
    <t>Regional KPIs &amp; Metrics</t>
  </si>
  <si>
    <t>APAC</t>
  </si>
  <si>
    <t>NAM</t>
  </si>
  <si>
    <t>MRR in USD</t>
  </si>
  <si>
    <t>AUD/USD rate</t>
  </si>
  <si>
    <t>EU</t>
  </si>
  <si>
    <t>MRR in EUR</t>
  </si>
  <si>
    <t>AUD/EUR</t>
  </si>
  <si>
    <t>MVE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</si>
</sst>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&quot;-&quot;yy"/>
    <numFmt numFmtId="165" formatCode="#,##0.0"/>
    <numFmt numFmtId="166" formatCode="#,##0.000"/>
    <numFmt numFmtId="167" formatCode="#,##0;[Red]\(#,##0\);&quot;-&quot;"/>
    <numFmt numFmtId="168" formatCode="#,##0;[Red]\(#,##0\);\-"/>
  </numFmts>
  <fonts count="7" x14ac:knownFonts="1">
    <font>
      <sz val="10"/>
      <color rgb="FF000000"/>
      <name val="Arial"/>
    </font>
    <font>
      <b/>
      <sz val="14"/>
      <color theme="1"/>
      <name val="Arial"/>
    </font>
    <font>
      <sz val="10"/>
      <color theme="1"/>
      <name val="Arial"/>
    </font>
    <font>
      <b/>
      <sz val="12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3" fontId="2" fillId="0" borderId="0" xfId="0" applyNumberFormat="1" applyFont="1"/>
    <xf numFmtId="3" fontId="2" fillId="0" borderId="0" xfId="0" applyNumberFormat="1" applyFont="1" applyAlignment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/>
    <xf numFmtId="3" fontId="0" fillId="0" borderId="0" xfId="0" applyNumberFormat="1" applyFont="1"/>
    <xf numFmtId="165" fontId="2" fillId="0" borderId="0" xfId="0" applyNumberFormat="1" applyFont="1"/>
    <xf numFmtId="9" fontId="2" fillId="0" borderId="0" xfId="0" applyNumberFormat="1" applyFont="1"/>
    <xf numFmtId="0" fontId="5" fillId="0" borderId="0" xfId="0" applyFont="1" applyAlignment="1"/>
    <xf numFmtId="3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167" fontId="0" fillId="0" borderId="0" xfId="0" applyNumberFormat="1" applyFont="1" applyFill="1" applyAlignment="1"/>
    <xf numFmtId="0" fontId="0" fillId="0" borderId="0" xfId="0" applyFont="1" applyFill="1" applyAlignment="1"/>
    <xf numFmtId="3" fontId="2" fillId="0" borderId="0" xfId="0" applyNumberFormat="1" applyFont="1" applyFill="1"/>
    <xf numFmtId="0" fontId="2" fillId="0" borderId="0" xfId="0" applyFont="1" applyFill="1"/>
    <xf numFmtId="3" fontId="5" fillId="0" borderId="0" xfId="0" applyNumberFormat="1" applyFont="1" applyFill="1" applyAlignment="1">
      <alignment horizontal="right"/>
    </xf>
    <xf numFmtId="167" fontId="0" fillId="0" borderId="0" xfId="0" applyNumberFormat="1" applyFont="1" applyAlignment="1"/>
    <xf numFmtId="3" fontId="6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/>
    <xf numFmtId="0" fontId="2" fillId="0" borderId="0" xfId="0" applyFont="1" applyFill="1" applyAlignment="1"/>
    <xf numFmtId="3" fontId="2" fillId="0" borderId="0" xfId="0" applyNumberFormat="1" applyFont="1" applyFill="1" applyAlignment="1"/>
    <xf numFmtId="3" fontId="2" fillId="0" borderId="0" xfId="0" applyNumberFormat="1" applyFont="1" applyFill="1" applyAlignment="1">
      <alignment horizontal="right"/>
    </xf>
    <xf numFmtId="3" fontId="0" fillId="0" borderId="0" xfId="0" applyNumberFormat="1" applyFont="1" applyAlignment="1"/>
    <xf numFmtId="168" fontId="0" fillId="0" borderId="0" xfId="0" applyNumberFormat="1" applyFont="1" applyAlignment="1"/>
    <xf numFmtId="168" fontId="2" fillId="0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G1003"/>
  <sheetViews>
    <sheetView tabSelected="1" workbookViewId="0">
      <pane xSplit="2" ySplit="5" topLeftCell="S6" activePane="bottomRight" state="frozen"/>
      <selection pane="topRight" activeCell="C1" sqref="C1"/>
      <selection pane="bottomLeft" activeCell="A6" sqref="A6"/>
      <selection pane="bottomRight" activeCell="AG14" sqref="AG14"/>
    </sheetView>
  </sheetViews>
  <sheetFormatPr defaultColWidth="14.42578125" defaultRowHeight="15" customHeight="1" outlineLevelRow="1" x14ac:dyDescent="0.2"/>
  <cols>
    <col min="1" max="1" width="3.28515625" customWidth="1"/>
    <col min="2" max="2" width="36.140625" customWidth="1"/>
  </cols>
  <sheetData>
    <row r="1" spans="1:33" ht="15.75" customHeight="1" x14ac:dyDescent="0.25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33" ht="15.75" customHeight="1" x14ac:dyDescent="0.25">
      <c r="A2" s="3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33" ht="15.75" customHeight="1" x14ac:dyDescent="0.2">
      <c r="A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33" ht="15.75" customHeight="1" x14ac:dyDescent="0.25">
      <c r="A4" s="3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33" ht="15.75" customHeight="1" x14ac:dyDescent="0.2">
      <c r="A5" s="4" t="s">
        <v>3</v>
      </c>
      <c r="B5" s="5"/>
      <c r="C5" s="5">
        <v>42185</v>
      </c>
      <c r="D5" s="5">
        <v>42277</v>
      </c>
      <c r="E5" s="5">
        <v>42369</v>
      </c>
      <c r="F5" s="5">
        <v>42460</v>
      </c>
      <c r="G5" s="5">
        <v>42551</v>
      </c>
      <c r="H5" s="5">
        <v>42643</v>
      </c>
      <c r="I5" s="5">
        <v>42735</v>
      </c>
      <c r="J5" s="5">
        <v>42825</v>
      </c>
      <c r="K5" s="5">
        <v>42916</v>
      </c>
      <c r="L5" s="5">
        <v>43008</v>
      </c>
      <c r="M5" s="5">
        <v>43100</v>
      </c>
      <c r="N5" s="5">
        <v>43190</v>
      </c>
      <c r="O5" s="5">
        <v>43281</v>
      </c>
      <c r="P5" s="5">
        <v>43373</v>
      </c>
      <c r="Q5" s="5">
        <v>43465</v>
      </c>
      <c r="R5" s="5">
        <v>43555</v>
      </c>
      <c r="S5" s="5">
        <v>43646</v>
      </c>
      <c r="T5" s="5">
        <v>43738</v>
      </c>
      <c r="U5" s="5">
        <v>43830</v>
      </c>
      <c r="V5" s="5">
        <v>43921</v>
      </c>
      <c r="W5" s="5">
        <v>44012</v>
      </c>
      <c r="X5" s="5">
        <v>44104</v>
      </c>
      <c r="Y5" s="5">
        <v>44185</v>
      </c>
      <c r="Z5" s="6">
        <v>44286</v>
      </c>
      <c r="AA5" s="6">
        <f>EOMONTH(Z5,3)</f>
        <v>44377</v>
      </c>
      <c r="AB5" s="6">
        <f>EOMONTH(AA5,3)</f>
        <v>44469</v>
      </c>
      <c r="AC5" s="6">
        <f>EOMONTH(AB5,3)</f>
        <v>44561</v>
      </c>
      <c r="AD5" s="6">
        <f>EOMONTH(AC5,3)</f>
        <v>44651</v>
      </c>
      <c r="AE5" s="6">
        <f>EOMONTH(AD5,3)</f>
        <v>44742</v>
      </c>
      <c r="AF5" s="6">
        <f>EOMONTH(AE5,3)</f>
        <v>44834</v>
      </c>
    </row>
    <row r="6" spans="1:33" ht="15.75" customHeight="1" x14ac:dyDescent="0.2">
      <c r="A6" s="4"/>
      <c r="B6" s="2" t="s">
        <v>4</v>
      </c>
      <c r="C6" s="2">
        <v>171</v>
      </c>
      <c r="D6" s="2">
        <v>199</v>
      </c>
      <c r="E6" s="2">
        <v>221</v>
      </c>
      <c r="F6" s="2">
        <v>235</v>
      </c>
      <c r="G6" s="2">
        <v>308</v>
      </c>
      <c r="H6" s="2">
        <v>794</v>
      </c>
      <c r="I6" s="2">
        <v>909</v>
      </c>
      <c r="J6" s="7">
        <v>1002</v>
      </c>
      <c r="K6" s="7">
        <v>1220</v>
      </c>
      <c r="L6" s="7">
        <v>1314</v>
      </c>
      <c r="M6" s="7">
        <v>1597</v>
      </c>
      <c r="N6" s="7">
        <v>1790</v>
      </c>
      <c r="O6" s="7">
        <v>1985</v>
      </c>
      <c r="P6" s="7">
        <v>2385</v>
      </c>
      <c r="Q6" s="7">
        <v>2716</v>
      </c>
      <c r="R6" s="7">
        <v>3111</v>
      </c>
      <c r="S6" s="7">
        <v>3609</v>
      </c>
      <c r="T6" s="7">
        <v>4071</v>
      </c>
      <c r="U6" s="7">
        <v>4551</v>
      </c>
      <c r="V6" s="7">
        <v>5416</v>
      </c>
      <c r="W6" s="7">
        <v>5651</v>
      </c>
      <c r="X6" s="7">
        <v>5783</v>
      </c>
      <c r="Y6" s="7">
        <v>6251</v>
      </c>
      <c r="Z6" s="8">
        <v>6752</v>
      </c>
      <c r="AA6" s="20">
        <v>7487</v>
      </c>
      <c r="AB6" s="8">
        <v>8552</v>
      </c>
      <c r="AC6" s="8">
        <v>9157</v>
      </c>
      <c r="AD6" s="8">
        <v>9456</v>
      </c>
      <c r="AE6" s="8">
        <v>10695</v>
      </c>
      <c r="AF6" s="8">
        <v>11608</v>
      </c>
      <c r="AG6" s="8"/>
    </row>
    <row r="7" spans="1:33" ht="15.75" customHeight="1" x14ac:dyDescent="0.2">
      <c r="A7" s="4"/>
      <c r="B7" s="2" t="s">
        <v>5</v>
      </c>
      <c r="C7" s="2">
        <v>324</v>
      </c>
      <c r="D7" s="2">
        <v>365</v>
      </c>
      <c r="E7" s="2">
        <v>504</v>
      </c>
      <c r="F7" s="2">
        <v>641</v>
      </c>
      <c r="G7" s="7">
        <v>736</v>
      </c>
      <c r="H7" s="7">
        <v>1409</v>
      </c>
      <c r="I7" s="7">
        <v>1479</v>
      </c>
      <c r="J7" s="7">
        <v>1658</v>
      </c>
      <c r="K7" s="7">
        <v>1829</v>
      </c>
      <c r="L7" s="7">
        <v>2064</v>
      </c>
      <c r="M7" s="7">
        <v>2259</v>
      </c>
      <c r="N7" s="7">
        <v>2520</v>
      </c>
      <c r="O7" s="7">
        <v>2755</v>
      </c>
      <c r="P7" s="7">
        <v>3026</v>
      </c>
      <c r="Q7" s="7">
        <v>3344</v>
      </c>
      <c r="R7" s="7">
        <v>3668</v>
      </c>
      <c r="S7" s="7">
        <v>4069</v>
      </c>
      <c r="T7" s="7">
        <v>4455</v>
      </c>
      <c r="U7" s="7">
        <v>4863</v>
      </c>
      <c r="V7" s="7">
        <v>5375</v>
      </c>
      <c r="W7" s="7">
        <v>5767</v>
      </c>
      <c r="X7" s="7">
        <v>6333</v>
      </c>
      <c r="Y7" s="7">
        <v>6691</v>
      </c>
      <c r="Z7" s="8">
        <v>7037</v>
      </c>
      <c r="AA7" s="20">
        <v>7689</v>
      </c>
      <c r="AB7" s="8">
        <v>8084</v>
      </c>
      <c r="AC7" s="8">
        <v>8523</v>
      </c>
      <c r="AD7" s="8">
        <v>9012</v>
      </c>
      <c r="AE7" s="8">
        <v>9545</v>
      </c>
      <c r="AF7" s="8">
        <v>9606</v>
      </c>
      <c r="AG7" s="8"/>
    </row>
    <row r="8" spans="1:33" ht="15.75" customHeight="1" x14ac:dyDescent="0.2">
      <c r="A8" s="4"/>
      <c r="B8" s="2" t="s">
        <v>6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16</v>
      </c>
      <c r="O8" s="9">
        <v>44</v>
      </c>
      <c r="P8" s="9">
        <v>69</v>
      </c>
      <c r="Q8" s="9">
        <v>99</v>
      </c>
      <c r="R8" s="9">
        <v>131</v>
      </c>
      <c r="S8" s="9">
        <v>175</v>
      </c>
      <c r="T8" s="9">
        <v>198</v>
      </c>
      <c r="U8" s="9">
        <v>228</v>
      </c>
      <c r="V8" s="9">
        <v>268</v>
      </c>
      <c r="W8" s="9">
        <v>307</v>
      </c>
      <c r="X8" s="9">
        <v>343</v>
      </c>
      <c r="Y8" s="9">
        <v>382</v>
      </c>
      <c r="Z8" s="10">
        <v>422</v>
      </c>
      <c r="AA8" s="20">
        <v>502</v>
      </c>
      <c r="AB8" s="10">
        <v>543</v>
      </c>
      <c r="AC8" s="10">
        <v>603</v>
      </c>
      <c r="AD8" s="10">
        <v>670</v>
      </c>
      <c r="AE8" s="10">
        <v>731</v>
      </c>
      <c r="AF8" s="10">
        <v>772</v>
      </c>
      <c r="AG8" s="32"/>
    </row>
    <row r="9" spans="1:33" ht="15.75" customHeight="1" x14ac:dyDescent="0.2">
      <c r="A9" s="4"/>
      <c r="B9" s="2" t="s">
        <v>36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20">
        <v>21</v>
      </c>
      <c r="AB9" s="10">
        <v>28</v>
      </c>
      <c r="AC9" s="10">
        <v>40</v>
      </c>
      <c r="AD9" s="10">
        <v>59</v>
      </c>
      <c r="AE9" s="10">
        <v>73</v>
      </c>
      <c r="AF9" s="10">
        <v>95</v>
      </c>
    </row>
    <row r="10" spans="1:33" ht="15.75" customHeight="1" x14ac:dyDescent="0.2">
      <c r="A10" s="4"/>
      <c r="B10" s="2" t="s">
        <v>7</v>
      </c>
      <c r="C10" s="2">
        <v>746</v>
      </c>
      <c r="D10" s="7">
        <v>847</v>
      </c>
      <c r="E10" s="7">
        <v>1118</v>
      </c>
      <c r="F10" s="7">
        <v>1428</v>
      </c>
      <c r="G10" s="7">
        <v>1500</v>
      </c>
      <c r="H10" s="7">
        <v>2412</v>
      </c>
      <c r="I10" s="7">
        <v>2768</v>
      </c>
      <c r="J10" s="7">
        <v>3269</v>
      </c>
      <c r="K10" s="7">
        <v>3764</v>
      </c>
      <c r="L10" s="7">
        <v>4422</v>
      </c>
      <c r="M10" s="7">
        <v>5041</v>
      </c>
      <c r="N10" s="7">
        <v>5731</v>
      </c>
      <c r="O10" s="7">
        <v>6567</v>
      </c>
      <c r="P10" s="7">
        <v>7648</v>
      </c>
      <c r="Q10" s="7">
        <v>8735</v>
      </c>
      <c r="R10" s="7">
        <v>10374</v>
      </c>
      <c r="S10" s="7">
        <v>11561</v>
      </c>
      <c r="T10" s="7">
        <v>12815</v>
      </c>
      <c r="U10" s="7">
        <v>13914</v>
      </c>
      <c r="V10" s="7">
        <v>15531</v>
      </c>
      <c r="W10" s="7">
        <v>16712</v>
      </c>
      <c r="X10" s="7">
        <v>18145</v>
      </c>
      <c r="Y10" s="7">
        <v>19278</v>
      </c>
      <c r="Z10" s="8">
        <v>20056</v>
      </c>
      <c r="AA10" s="20">
        <v>21712</v>
      </c>
      <c r="AB10" s="8">
        <v>23171</v>
      </c>
      <c r="AC10" s="8">
        <v>24359</v>
      </c>
      <c r="AD10" s="8">
        <v>25936</v>
      </c>
      <c r="AE10" s="8">
        <v>27383</v>
      </c>
      <c r="AF10" s="8">
        <v>28326</v>
      </c>
    </row>
    <row r="11" spans="1:33" ht="15.75" customHeight="1" x14ac:dyDescent="0.2">
      <c r="A11" s="4"/>
      <c r="B11" s="2" t="s">
        <v>8</v>
      </c>
      <c r="C11" s="2">
        <v>36</v>
      </c>
      <c r="D11" s="2">
        <v>41</v>
      </c>
      <c r="E11" s="2">
        <v>46</v>
      </c>
      <c r="F11" s="2">
        <v>59</v>
      </c>
      <c r="G11" s="2">
        <v>71</v>
      </c>
      <c r="H11" s="2">
        <v>132</v>
      </c>
      <c r="I11" s="2">
        <v>141</v>
      </c>
      <c r="J11" s="2">
        <v>150</v>
      </c>
      <c r="K11" s="2">
        <v>165</v>
      </c>
      <c r="L11" s="2">
        <v>173</v>
      </c>
      <c r="M11" s="2">
        <v>185</v>
      </c>
      <c r="N11" s="2">
        <v>206</v>
      </c>
      <c r="O11" s="2">
        <v>221</v>
      </c>
      <c r="P11" s="2">
        <v>234</v>
      </c>
      <c r="Q11" s="2">
        <v>245</v>
      </c>
      <c r="R11" s="2">
        <v>264</v>
      </c>
      <c r="S11" s="2">
        <v>300</v>
      </c>
      <c r="T11" s="2">
        <v>304</v>
      </c>
      <c r="U11" s="2">
        <v>317</v>
      </c>
      <c r="V11" s="2">
        <v>329</v>
      </c>
      <c r="W11" s="2">
        <v>366</v>
      </c>
      <c r="X11" s="2">
        <v>385</v>
      </c>
      <c r="Y11" s="2">
        <v>386</v>
      </c>
      <c r="Z11" s="11">
        <v>390</v>
      </c>
      <c r="AA11" s="20">
        <v>405</v>
      </c>
      <c r="AB11" s="8">
        <v>406</v>
      </c>
      <c r="AC11" s="8">
        <v>411</v>
      </c>
      <c r="AD11" s="8">
        <v>409</v>
      </c>
      <c r="AE11" s="8">
        <v>423</v>
      </c>
      <c r="AF11" s="8">
        <v>422</v>
      </c>
    </row>
    <row r="12" spans="1:33" ht="15.75" customHeight="1" x14ac:dyDescent="0.2">
      <c r="A12" s="4"/>
      <c r="B12" s="2" t="s">
        <v>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v>386</v>
      </c>
      <c r="R12" s="2">
        <v>465</v>
      </c>
      <c r="S12" s="2">
        <v>528</v>
      </c>
      <c r="T12" s="2">
        <v>535</v>
      </c>
      <c r="U12" s="2">
        <v>552</v>
      </c>
      <c r="V12" s="2">
        <v>601</v>
      </c>
      <c r="W12" s="2">
        <v>669</v>
      </c>
      <c r="X12" s="2">
        <v>702</v>
      </c>
      <c r="Y12" s="2">
        <v>716</v>
      </c>
      <c r="Z12" s="11">
        <v>741</v>
      </c>
      <c r="AA12" s="21">
        <v>761</v>
      </c>
      <c r="AB12" s="21">
        <v>763</v>
      </c>
      <c r="AC12" s="21">
        <v>768</v>
      </c>
      <c r="AD12" s="8">
        <v>771</v>
      </c>
      <c r="AE12" s="8">
        <v>787</v>
      </c>
      <c r="AF12" s="8">
        <v>795</v>
      </c>
    </row>
    <row r="13" spans="1:33" ht="15.75" customHeight="1" x14ac:dyDescent="0.2">
      <c r="A13" s="4"/>
      <c r="B13" s="2" t="s">
        <v>10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>
        <v>76</v>
      </c>
      <c r="P13" s="7">
        <v>79</v>
      </c>
      <c r="Q13" s="7">
        <v>82</v>
      </c>
      <c r="R13" s="7">
        <v>87</v>
      </c>
      <c r="S13" s="7">
        <v>90</v>
      </c>
      <c r="T13" s="7">
        <v>95</v>
      </c>
      <c r="U13" s="7">
        <v>99</v>
      </c>
      <c r="V13" s="7">
        <v>98</v>
      </c>
      <c r="W13" s="12">
        <v>102</v>
      </c>
      <c r="X13" s="12">
        <v>100</v>
      </c>
      <c r="Y13" s="12">
        <v>102</v>
      </c>
      <c r="Z13" s="12">
        <v>102</v>
      </c>
      <c r="AA13" s="28">
        <v>107</v>
      </c>
      <c r="AB13" s="8">
        <v>109</v>
      </c>
      <c r="AC13" s="8">
        <v>111</v>
      </c>
      <c r="AD13" s="8">
        <v>115</v>
      </c>
      <c r="AE13" s="8">
        <v>119</v>
      </c>
      <c r="AF13" s="8">
        <v>121</v>
      </c>
    </row>
    <row r="14" spans="1:33" ht="15.75" customHeight="1" x14ac:dyDescent="0.2">
      <c r="A14" s="4"/>
      <c r="B14" s="2" t="s">
        <v>11</v>
      </c>
      <c r="C14" s="7"/>
      <c r="D14" s="7"/>
      <c r="E14" s="7"/>
      <c r="F14" s="7"/>
      <c r="G14" s="7"/>
      <c r="H14" s="7"/>
      <c r="I14" s="7"/>
      <c r="J14" s="7"/>
      <c r="K14" s="7">
        <v>62</v>
      </c>
      <c r="L14" s="7">
        <v>67</v>
      </c>
      <c r="M14" s="7">
        <v>102</v>
      </c>
      <c r="N14" s="7">
        <v>106</v>
      </c>
      <c r="O14" s="7">
        <v>108</v>
      </c>
      <c r="P14" s="7">
        <v>109</v>
      </c>
      <c r="Q14" s="7">
        <v>115</v>
      </c>
      <c r="R14" s="7">
        <v>122</v>
      </c>
      <c r="S14" s="12">
        <v>132</v>
      </c>
      <c r="T14" s="7">
        <v>141</v>
      </c>
      <c r="U14" s="7">
        <v>156</v>
      </c>
      <c r="V14" s="7">
        <v>171</v>
      </c>
      <c r="W14" s="7">
        <v>197</v>
      </c>
      <c r="X14" s="7">
        <v>215</v>
      </c>
      <c r="Y14" s="7">
        <v>220</v>
      </c>
      <c r="Z14" s="8">
        <v>227</v>
      </c>
      <c r="AA14" s="21">
        <v>233</v>
      </c>
      <c r="AB14" s="8">
        <v>236</v>
      </c>
      <c r="AC14" s="8">
        <v>240</v>
      </c>
      <c r="AD14" s="8">
        <v>244</v>
      </c>
      <c r="AE14" s="8">
        <v>278</v>
      </c>
      <c r="AF14" s="8">
        <v>281</v>
      </c>
    </row>
    <row r="15" spans="1:33" ht="15.75" customHeight="1" x14ac:dyDescent="0.2">
      <c r="A15" s="4"/>
      <c r="B15" s="2" t="s">
        <v>12</v>
      </c>
      <c r="C15" s="2">
        <v>179</v>
      </c>
      <c r="D15" s="2">
        <v>194</v>
      </c>
      <c r="E15" s="2">
        <v>253</v>
      </c>
      <c r="F15" s="2">
        <v>283</v>
      </c>
      <c r="G15" s="2">
        <v>314</v>
      </c>
      <c r="H15" s="2">
        <v>561</v>
      </c>
      <c r="I15" s="2">
        <v>621</v>
      </c>
      <c r="J15" s="2">
        <v>676</v>
      </c>
      <c r="K15" s="2">
        <v>738</v>
      </c>
      <c r="L15" s="2">
        <v>783</v>
      </c>
      <c r="M15" s="2">
        <v>860</v>
      </c>
      <c r="N15" s="2">
        <v>951</v>
      </c>
      <c r="O15" s="7">
        <v>1038</v>
      </c>
      <c r="P15" s="7">
        <v>1161</v>
      </c>
      <c r="Q15" s="7">
        <v>1277</v>
      </c>
      <c r="R15" s="7">
        <v>1367</v>
      </c>
      <c r="S15" s="7">
        <v>1490</v>
      </c>
      <c r="T15" s="7">
        <v>1584</v>
      </c>
      <c r="U15" s="7">
        <v>1679</v>
      </c>
      <c r="V15" s="7">
        <v>1777</v>
      </c>
      <c r="W15" s="7">
        <v>1842</v>
      </c>
      <c r="X15" s="7">
        <v>1980</v>
      </c>
      <c r="Y15" s="7">
        <v>2043</v>
      </c>
      <c r="Z15" s="8">
        <v>2117</v>
      </c>
      <c r="AA15" s="21">
        <v>2285</v>
      </c>
      <c r="AB15" s="8">
        <v>2332</v>
      </c>
      <c r="AC15" s="8">
        <v>2455</v>
      </c>
      <c r="AD15" s="8">
        <v>2541</v>
      </c>
      <c r="AE15" s="8">
        <v>2643</v>
      </c>
      <c r="AF15" s="8">
        <v>2700</v>
      </c>
    </row>
    <row r="16" spans="1:33" ht="15.75" customHeight="1" x14ac:dyDescent="0.2">
      <c r="A16" s="4"/>
      <c r="B16" s="2" t="s">
        <v>13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74</v>
      </c>
      <c r="P16" s="2">
        <v>81</v>
      </c>
      <c r="Q16" s="2">
        <v>82</v>
      </c>
      <c r="R16" s="2">
        <v>86</v>
      </c>
      <c r="S16" s="2">
        <v>98</v>
      </c>
      <c r="T16" s="2">
        <v>98</v>
      </c>
      <c r="U16" s="2">
        <v>102</v>
      </c>
      <c r="V16" s="2">
        <v>108</v>
      </c>
      <c r="W16" s="2">
        <v>128</v>
      </c>
      <c r="X16" s="2">
        <v>132</v>
      </c>
      <c r="Y16" s="2">
        <v>130</v>
      </c>
      <c r="Z16" s="11">
        <v>131</v>
      </c>
      <c r="AA16" s="21">
        <v>136</v>
      </c>
      <c r="AB16" s="8">
        <v>138</v>
      </c>
      <c r="AC16" s="8">
        <v>139</v>
      </c>
      <c r="AD16" s="30">
        <v>139</v>
      </c>
      <c r="AE16" s="8">
        <v>145</v>
      </c>
      <c r="AF16" s="32">
        <f>AE16</f>
        <v>145</v>
      </c>
    </row>
    <row r="17" spans="1:32" ht="15.75" customHeight="1" x14ac:dyDescent="0.2">
      <c r="A17" s="4"/>
      <c r="B17" s="2" t="s">
        <v>14</v>
      </c>
      <c r="C17" s="2">
        <v>4</v>
      </c>
      <c r="D17" s="2">
        <v>4</v>
      </c>
      <c r="E17" s="2">
        <v>4</v>
      </c>
      <c r="F17" s="2">
        <v>4</v>
      </c>
      <c r="G17" s="2">
        <v>12</v>
      </c>
      <c r="H17" s="2">
        <v>12</v>
      </c>
      <c r="I17" s="2">
        <v>12</v>
      </c>
      <c r="J17" s="2">
        <v>12</v>
      </c>
      <c r="K17" s="2">
        <v>12</v>
      </c>
      <c r="L17" s="2">
        <v>12</v>
      </c>
      <c r="M17" s="2">
        <v>12</v>
      </c>
      <c r="N17" s="2">
        <v>12</v>
      </c>
      <c r="O17" s="2">
        <v>12</v>
      </c>
      <c r="P17" s="2">
        <v>12</v>
      </c>
      <c r="Q17" s="2">
        <v>13</v>
      </c>
      <c r="R17" s="2">
        <v>13</v>
      </c>
      <c r="S17" s="2">
        <v>20</v>
      </c>
      <c r="T17" s="2">
        <v>20</v>
      </c>
      <c r="U17" s="2">
        <v>21</v>
      </c>
      <c r="V17" s="2">
        <v>21</v>
      </c>
      <c r="W17" s="2">
        <v>23</v>
      </c>
      <c r="X17" s="2">
        <v>24</v>
      </c>
      <c r="Y17" s="2">
        <v>23</v>
      </c>
      <c r="Z17" s="2">
        <v>23</v>
      </c>
      <c r="AA17" s="2">
        <v>23</v>
      </c>
      <c r="AB17" s="8">
        <v>23</v>
      </c>
      <c r="AC17" s="8">
        <v>23</v>
      </c>
      <c r="AD17" s="30">
        <v>23</v>
      </c>
      <c r="AE17" s="8">
        <v>24</v>
      </c>
      <c r="AF17" s="8">
        <v>24</v>
      </c>
    </row>
    <row r="18" spans="1:32" ht="15.75" customHeight="1" x14ac:dyDescent="0.2">
      <c r="A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32" ht="15.75" customHeight="1" x14ac:dyDescent="0.2">
      <c r="A19" s="4" t="s">
        <v>15</v>
      </c>
      <c r="B19" s="2"/>
      <c r="C19" s="5">
        <f t="shared" ref="C19:Z19" si="0">C$5</f>
        <v>42185</v>
      </c>
      <c r="D19" s="5">
        <f t="shared" si="0"/>
        <v>42277</v>
      </c>
      <c r="E19" s="5">
        <f t="shared" si="0"/>
        <v>42369</v>
      </c>
      <c r="F19" s="5">
        <f t="shared" si="0"/>
        <v>42460</v>
      </c>
      <c r="G19" s="5">
        <f t="shared" si="0"/>
        <v>42551</v>
      </c>
      <c r="H19" s="5">
        <f t="shared" si="0"/>
        <v>42643</v>
      </c>
      <c r="I19" s="5">
        <f t="shared" si="0"/>
        <v>42735</v>
      </c>
      <c r="J19" s="5">
        <f t="shared" si="0"/>
        <v>42825</v>
      </c>
      <c r="K19" s="5">
        <f t="shared" si="0"/>
        <v>42916</v>
      </c>
      <c r="L19" s="5">
        <f t="shared" si="0"/>
        <v>43008</v>
      </c>
      <c r="M19" s="5">
        <f t="shared" si="0"/>
        <v>43100</v>
      </c>
      <c r="N19" s="5">
        <f t="shared" si="0"/>
        <v>43190</v>
      </c>
      <c r="O19" s="5">
        <f t="shared" si="0"/>
        <v>43281</v>
      </c>
      <c r="P19" s="5">
        <f t="shared" si="0"/>
        <v>43373</v>
      </c>
      <c r="Q19" s="5">
        <f t="shared" si="0"/>
        <v>43465</v>
      </c>
      <c r="R19" s="5">
        <f t="shared" si="0"/>
        <v>43555</v>
      </c>
      <c r="S19" s="5">
        <f t="shared" si="0"/>
        <v>43646</v>
      </c>
      <c r="T19" s="5">
        <f t="shared" si="0"/>
        <v>43738</v>
      </c>
      <c r="U19" s="5">
        <f t="shared" si="0"/>
        <v>43830</v>
      </c>
      <c r="V19" s="5">
        <f t="shared" si="0"/>
        <v>43921</v>
      </c>
      <c r="W19" s="5">
        <f t="shared" si="0"/>
        <v>44012</v>
      </c>
      <c r="X19" s="5">
        <f t="shared" si="0"/>
        <v>44104</v>
      </c>
      <c r="Y19" s="5">
        <f t="shared" si="0"/>
        <v>44185</v>
      </c>
      <c r="Z19" s="5">
        <f t="shared" si="0"/>
        <v>44286</v>
      </c>
      <c r="AA19" s="6">
        <f>AA$5</f>
        <v>44377</v>
      </c>
      <c r="AB19" s="6">
        <f>AB$5</f>
        <v>44469</v>
      </c>
      <c r="AC19" s="6">
        <f>AC$5</f>
        <v>44561</v>
      </c>
      <c r="AD19" s="6">
        <f>AD$5</f>
        <v>44651</v>
      </c>
      <c r="AE19" s="6">
        <f>AE$5</f>
        <v>44742</v>
      </c>
      <c r="AF19" s="6">
        <f>AF$5</f>
        <v>44834</v>
      </c>
    </row>
    <row r="20" spans="1:32" ht="15.75" customHeight="1" x14ac:dyDescent="0.2">
      <c r="A20" s="4"/>
      <c r="B20" s="2" t="s">
        <v>16</v>
      </c>
      <c r="C20" s="7">
        <f t="shared" ref="C20:Z20" si="1">C6*12</f>
        <v>2052</v>
      </c>
      <c r="D20" s="7">
        <f t="shared" si="1"/>
        <v>2388</v>
      </c>
      <c r="E20" s="7">
        <f t="shared" si="1"/>
        <v>2652</v>
      </c>
      <c r="F20" s="7">
        <f t="shared" si="1"/>
        <v>2820</v>
      </c>
      <c r="G20" s="7">
        <f t="shared" si="1"/>
        <v>3696</v>
      </c>
      <c r="H20" s="7">
        <f t="shared" si="1"/>
        <v>9528</v>
      </c>
      <c r="I20" s="7">
        <f t="shared" si="1"/>
        <v>10908</v>
      </c>
      <c r="J20" s="7">
        <f t="shared" si="1"/>
        <v>12024</v>
      </c>
      <c r="K20" s="7">
        <f t="shared" si="1"/>
        <v>14640</v>
      </c>
      <c r="L20" s="7">
        <f t="shared" si="1"/>
        <v>15768</v>
      </c>
      <c r="M20" s="7">
        <f t="shared" si="1"/>
        <v>19164</v>
      </c>
      <c r="N20" s="7">
        <f t="shared" si="1"/>
        <v>21480</v>
      </c>
      <c r="O20" s="7">
        <f t="shared" si="1"/>
        <v>23820</v>
      </c>
      <c r="P20" s="7">
        <f t="shared" si="1"/>
        <v>28620</v>
      </c>
      <c r="Q20" s="7">
        <f t="shared" si="1"/>
        <v>32592</v>
      </c>
      <c r="R20" s="7">
        <f t="shared" si="1"/>
        <v>37332</v>
      </c>
      <c r="S20" s="7">
        <f t="shared" si="1"/>
        <v>43308</v>
      </c>
      <c r="T20" s="7">
        <f t="shared" si="1"/>
        <v>48852</v>
      </c>
      <c r="U20" s="7">
        <f t="shared" si="1"/>
        <v>54612</v>
      </c>
      <c r="V20" s="7">
        <f t="shared" si="1"/>
        <v>64992</v>
      </c>
      <c r="W20" s="7">
        <f t="shared" si="1"/>
        <v>67812</v>
      </c>
      <c r="X20" s="7">
        <f t="shared" si="1"/>
        <v>69396</v>
      </c>
      <c r="Y20" s="7">
        <f t="shared" si="1"/>
        <v>75012</v>
      </c>
      <c r="Z20" s="7">
        <f t="shared" si="1"/>
        <v>81024</v>
      </c>
      <c r="AA20" s="7">
        <f t="shared" ref="AA20:AB20" si="2">AA6*12</f>
        <v>89844</v>
      </c>
      <c r="AB20" s="7">
        <f t="shared" si="2"/>
        <v>102624</v>
      </c>
      <c r="AC20" s="7">
        <f t="shared" ref="AC20:AD20" si="3">AC6*12</f>
        <v>109884</v>
      </c>
      <c r="AD20" s="7">
        <f t="shared" si="3"/>
        <v>113472</v>
      </c>
      <c r="AE20" s="7">
        <f t="shared" ref="AE20:AF20" si="4">AE6*12</f>
        <v>128340</v>
      </c>
      <c r="AF20" s="7">
        <f t="shared" si="4"/>
        <v>139296</v>
      </c>
    </row>
    <row r="21" spans="1:32" ht="15.75" customHeight="1" x14ac:dyDescent="0.2">
      <c r="A21" s="4"/>
      <c r="B21" s="2" t="s">
        <v>17</v>
      </c>
      <c r="C21" s="7">
        <f t="shared" ref="C21:Z21" si="5">C$6/C7*1000</f>
        <v>527.77777777777783</v>
      </c>
      <c r="D21" s="7">
        <f t="shared" si="5"/>
        <v>545.20547945205476</v>
      </c>
      <c r="E21" s="7">
        <f t="shared" si="5"/>
        <v>438.49206349206349</v>
      </c>
      <c r="F21" s="7">
        <f t="shared" si="5"/>
        <v>366.6146645865835</v>
      </c>
      <c r="G21" s="7">
        <f t="shared" si="5"/>
        <v>418.47826086956525</v>
      </c>
      <c r="H21" s="7">
        <f t="shared" si="5"/>
        <v>563.52022711142661</v>
      </c>
      <c r="I21" s="7">
        <f t="shared" si="5"/>
        <v>614.60446247464506</v>
      </c>
      <c r="J21" s="7">
        <f t="shared" si="5"/>
        <v>604.34258142340173</v>
      </c>
      <c r="K21" s="7">
        <f t="shared" si="5"/>
        <v>667.03116457080364</v>
      </c>
      <c r="L21" s="7">
        <f t="shared" si="5"/>
        <v>636.62790697674416</v>
      </c>
      <c r="M21" s="7">
        <f t="shared" si="5"/>
        <v>706.94997786631257</v>
      </c>
      <c r="N21" s="7">
        <f t="shared" si="5"/>
        <v>710.31746031746036</v>
      </c>
      <c r="O21" s="7">
        <f t="shared" si="5"/>
        <v>720.50816696914694</v>
      </c>
      <c r="P21" s="7">
        <f t="shared" si="5"/>
        <v>788.16920026437538</v>
      </c>
      <c r="Q21" s="7">
        <f t="shared" si="5"/>
        <v>812.20095693779899</v>
      </c>
      <c r="R21" s="7">
        <f t="shared" si="5"/>
        <v>848.14612868047982</v>
      </c>
      <c r="S21" s="7">
        <f t="shared" si="5"/>
        <v>886.95011059228318</v>
      </c>
      <c r="T21" s="7">
        <f t="shared" si="5"/>
        <v>913.80471380471386</v>
      </c>
      <c r="U21" s="7">
        <f t="shared" si="5"/>
        <v>935.84207279457121</v>
      </c>
      <c r="V21" s="7">
        <f t="shared" si="5"/>
        <v>1007.6279069767442</v>
      </c>
      <c r="W21" s="7">
        <f t="shared" si="5"/>
        <v>979.88555574822271</v>
      </c>
      <c r="X21" s="7">
        <f t="shared" si="5"/>
        <v>913.15332385915053</v>
      </c>
      <c r="Y21" s="7">
        <f t="shared" si="5"/>
        <v>934.24002391271858</v>
      </c>
      <c r="Z21" s="7">
        <f t="shared" si="5"/>
        <v>959.49978684098335</v>
      </c>
      <c r="AA21" s="7">
        <v>982</v>
      </c>
      <c r="AB21" s="7">
        <f t="shared" ref="AB21:AC21" si="6">AB$6/AB7*1000</f>
        <v>1057.8921326076199</v>
      </c>
      <c r="AC21" s="7">
        <f t="shared" si="6"/>
        <v>1074.386952950839</v>
      </c>
      <c r="AD21" s="7">
        <f t="shared" ref="AD21:AE21" si="7">AD$6/AD7*1000</f>
        <v>1049.2676431424768</v>
      </c>
      <c r="AE21" s="7">
        <f t="shared" si="7"/>
        <v>1120.4819277108434</v>
      </c>
      <c r="AF21" s="7">
        <f t="shared" ref="AF21" si="8">AF$6/AF7*1000</f>
        <v>1208.4114095357068</v>
      </c>
    </row>
    <row r="22" spans="1:32" ht="15.75" customHeight="1" x14ac:dyDescent="0.2">
      <c r="A22" s="4"/>
      <c r="B22" s="2" t="s">
        <v>18</v>
      </c>
      <c r="C22" s="7">
        <f t="shared" ref="C22:Z22" si="9">C$6/C10*1000</f>
        <v>229.22252010723858</v>
      </c>
      <c r="D22" s="7">
        <f t="shared" si="9"/>
        <v>234.94687131050767</v>
      </c>
      <c r="E22" s="7">
        <f t="shared" si="9"/>
        <v>197.67441860465115</v>
      </c>
      <c r="F22" s="7">
        <f t="shared" si="9"/>
        <v>164.56582633053222</v>
      </c>
      <c r="G22" s="7">
        <f t="shared" si="9"/>
        <v>205.33333333333334</v>
      </c>
      <c r="H22" s="7">
        <f t="shared" si="9"/>
        <v>329.18739635157544</v>
      </c>
      <c r="I22" s="7">
        <f t="shared" si="9"/>
        <v>328.39595375722541</v>
      </c>
      <c r="J22" s="7">
        <f t="shared" si="9"/>
        <v>306.51575405322728</v>
      </c>
      <c r="K22" s="7">
        <f t="shared" si="9"/>
        <v>324.12327311370882</v>
      </c>
      <c r="L22" s="7">
        <f t="shared" si="9"/>
        <v>297.15061058344639</v>
      </c>
      <c r="M22" s="7">
        <f t="shared" si="9"/>
        <v>316.80222178139257</v>
      </c>
      <c r="N22" s="7">
        <f t="shared" si="9"/>
        <v>312.33641598324903</v>
      </c>
      <c r="O22" s="7">
        <f t="shared" si="9"/>
        <v>302.26892035937266</v>
      </c>
      <c r="P22" s="7">
        <f t="shared" si="9"/>
        <v>311.84623430962341</v>
      </c>
      <c r="Q22" s="7">
        <f t="shared" si="9"/>
        <v>310.93302804808241</v>
      </c>
      <c r="R22" s="7">
        <f t="shared" si="9"/>
        <v>299.88432620011571</v>
      </c>
      <c r="S22" s="7">
        <f t="shared" si="9"/>
        <v>312.17022748897153</v>
      </c>
      <c r="T22" s="7">
        <f t="shared" si="9"/>
        <v>317.67460007803356</v>
      </c>
      <c r="U22" s="7">
        <f t="shared" si="9"/>
        <v>327.0806382061233</v>
      </c>
      <c r="V22" s="7">
        <f t="shared" si="9"/>
        <v>348.7219110166763</v>
      </c>
      <c r="W22" s="7">
        <f t="shared" si="9"/>
        <v>338.14025849688846</v>
      </c>
      <c r="X22" s="7">
        <f t="shared" si="9"/>
        <v>318.71038853678704</v>
      </c>
      <c r="Y22" s="7">
        <f t="shared" si="9"/>
        <v>324.25562817719685</v>
      </c>
      <c r="Z22" s="7">
        <f t="shared" si="9"/>
        <v>336.65735939369762</v>
      </c>
      <c r="AA22" s="7">
        <f t="shared" ref="AA22:AB22" si="10">AA$6/AA10*1000</f>
        <v>344.83235077376565</v>
      </c>
      <c r="AB22" s="7">
        <f t="shared" si="10"/>
        <v>369.08204220793232</v>
      </c>
      <c r="AC22" s="7">
        <f t="shared" ref="AC22:AD22" si="11">AC$6/AC10*1000</f>
        <v>375.91855166468247</v>
      </c>
      <c r="AD22" s="7">
        <f t="shared" si="11"/>
        <v>364.58975940777299</v>
      </c>
      <c r="AE22" s="7">
        <f t="shared" ref="AE22:AF22" si="12">AE$6/AE10*1000</f>
        <v>390.57079209728664</v>
      </c>
      <c r="AF22" s="7">
        <f t="shared" si="12"/>
        <v>409.80018357692575</v>
      </c>
    </row>
    <row r="23" spans="1:32" ht="15.75" customHeight="1" x14ac:dyDescent="0.2">
      <c r="A23" s="4"/>
      <c r="B23" s="2" t="s">
        <v>19</v>
      </c>
      <c r="C23" s="7">
        <f t="shared" ref="C23:Z23" si="13">C$6/C15*1000</f>
        <v>955.30726256983246</v>
      </c>
      <c r="D23" s="7">
        <f t="shared" si="13"/>
        <v>1025.7731958762886</v>
      </c>
      <c r="E23" s="7">
        <f t="shared" si="13"/>
        <v>873.51778656126476</v>
      </c>
      <c r="F23" s="7">
        <f t="shared" si="13"/>
        <v>830.38869257950535</v>
      </c>
      <c r="G23" s="7">
        <f t="shared" si="13"/>
        <v>980.89171974522299</v>
      </c>
      <c r="H23" s="7">
        <f t="shared" si="13"/>
        <v>1415.3297682709447</v>
      </c>
      <c r="I23" s="7">
        <f t="shared" si="13"/>
        <v>1463.768115942029</v>
      </c>
      <c r="J23" s="7">
        <f t="shared" si="13"/>
        <v>1482.248520710059</v>
      </c>
      <c r="K23" s="7">
        <f t="shared" si="13"/>
        <v>1653.1165311653115</v>
      </c>
      <c r="L23" s="7">
        <f t="shared" si="13"/>
        <v>1678.1609195402298</v>
      </c>
      <c r="M23" s="7">
        <f t="shared" si="13"/>
        <v>1856.9767441860465</v>
      </c>
      <c r="N23" s="7">
        <f t="shared" si="13"/>
        <v>1882.2292323869613</v>
      </c>
      <c r="O23" s="7">
        <f t="shared" si="13"/>
        <v>1912.3314065510597</v>
      </c>
      <c r="P23" s="7">
        <f t="shared" si="13"/>
        <v>2054.2635658914728</v>
      </c>
      <c r="Q23" s="7">
        <f t="shared" si="13"/>
        <v>2126.8598277212213</v>
      </c>
      <c r="R23" s="7">
        <f t="shared" si="13"/>
        <v>2275.7863935625455</v>
      </c>
      <c r="S23" s="7">
        <f t="shared" si="13"/>
        <v>2422.1476510067114</v>
      </c>
      <c r="T23" s="7">
        <f t="shared" si="13"/>
        <v>2570.075757575758</v>
      </c>
      <c r="U23" s="7">
        <f t="shared" si="13"/>
        <v>2710.5419892793329</v>
      </c>
      <c r="V23" s="7">
        <f t="shared" si="13"/>
        <v>3047.8334271243666</v>
      </c>
      <c r="W23" s="7">
        <f t="shared" si="13"/>
        <v>3067.8610206297499</v>
      </c>
      <c r="X23" s="7">
        <f t="shared" si="13"/>
        <v>2920.7070707070707</v>
      </c>
      <c r="Y23" s="7">
        <f t="shared" si="13"/>
        <v>3059.7161037689671</v>
      </c>
      <c r="Z23" s="7">
        <f t="shared" si="13"/>
        <v>3189.4189891355695</v>
      </c>
      <c r="AA23" s="7">
        <f t="shared" ref="AA23:AB23" si="14">AA$6/AA15*1000</f>
        <v>3276.5864332603937</v>
      </c>
      <c r="AB23" s="7">
        <f t="shared" si="14"/>
        <v>3667.2384219554033</v>
      </c>
      <c r="AC23" s="7">
        <f t="shared" ref="AC23:AD23" si="15">AC$6/AC15*1000</f>
        <v>3729.938900203666</v>
      </c>
      <c r="AD23" s="7">
        <f t="shared" si="15"/>
        <v>3721.3695395513573</v>
      </c>
      <c r="AE23" s="7">
        <f t="shared" ref="AE23:AF23" si="16">AE$6/AE15*1000</f>
        <v>4046.5380249716231</v>
      </c>
      <c r="AF23" s="7">
        <f t="shared" si="16"/>
        <v>4299.2592592592591</v>
      </c>
    </row>
    <row r="24" spans="1:32" ht="15.75" customHeight="1" x14ac:dyDescent="0.2">
      <c r="A24" s="4"/>
      <c r="B24" s="2" t="s">
        <v>20</v>
      </c>
      <c r="C24" s="13">
        <f t="shared" ref="C24:Z24" si="17">C7/C11</f>
        <v>9</v>
      </c>
      <c r="D24" s="13">
        <f t="shared" si="17"/>
        <v>8.9024390243902438</v>
      </c>
      <c r="E24" s="13">
        <f t="shared" si="17"/>
        <v>10.956521739130435</v>
      </c>
      <c r="F24" s="13">
        <f t="shared" si="17"/>
        <v>10.864406779661017</v>
      </c>
      <c r="G24" s="13">
        <f t="shared" si="17"/>
        <v>10.366197183098592</v>
      </c>
      <c r="H24" s="13">
        <f t="shared" si="17"/>
        <v>10.674242424242424</v>
      </c>
      <c r="I24" s="13">
        <f t="shared" si="17"/>
        <v>10.48936170212766</v>
      </c>
      <c r="J24" s="13">
        <f t="shared" si="17"/>
        <v>11.053333333333333</v>
      </c>
      <c r="K24" s="13">
        <f t="shared" si="17"/>
        <v>11.084848484848484</v>
      </c>
      <c r="L24" s="13">
        <f t="shared" si="17"/>
        <v>11.930635838150289</v>
      </c>
      <c r="M24" s="13">
        <f t="shared" si="17"/>
        <v>12.210810810810811</v>
      </c>
      <c r="N24" s="13">
        <f t="shared" si="17"/>
        <v>12.233009708737864</v>
      </c>
      <c r="O24" s="13">
        <f t="shared" si="17"/>
        <v>12.46606334841629</v>
      </c>
      <c r="P24" s="13">
        <f t="shared" si="17"/>
        <v>12.931623931623932</v>
      </c>
      <c r="Q24" s="13">
        <f t="shared" si="17"/>
        <v>13.648979591836735</v>
      </c>
      <c r="R24" s="13">
        <f t="shared" si="17"/>
        <v>13.893939393939394</v>
      </c>
      <c r="S24" s="13">
        <f t="shared" si="17"/>
        <v>13.563333333333333</v>
      </c>
      <c r="T24" s="13">
        <f t="shared" si="17"/>
        <v>14.654605263157896</v>
      </c>
      <c r="U24" s="13">
        <f t="shared" si="17"/>
        <v>15.340694006309148</v>
      </c>
      <c r="V24" s="13">
        <f t="shared" si="17"/>
        <v>16.337386018237083</v>
      </c>
      <c r="W24" s="13">
        <f t="shared" si="17"/>
        <v>15.756830601092895</v>
      </c>
      <c r="X24" s="13">
        <f t="shared" si="17"/>
        <v>16.449350649350649</v>
      </c>
      <c r="Y24" s="13">
        <f t="shared" si="17"/>
        <v>17.334196891191709</v>
      </c>
      <c r="Z24" s="13">
        <f t="shared" si="17"/>
        <v>18.043589743589745</v>
      </c>
      <c r="AA24" s="13">
        <f t="shared" ref="AA24:AB24" si="18">AA7/AA11</f>
        <v>18.985185185185184</v>
      </c>
      <c r="AB24" s="13">
        <f t="shared" si="18"/>
        <v>19.911330049261085</v>
      </c>
      <c r="AC24" s="13">
        <f t="shared" ref="AC24:AD24" si="19">AC7/AC11</f>
        <v>20.737226277372262</v>
      </c>
      <c r="AD24" s="13">
        <f t="shared" si="19"/>
        <v>22.034229828850854</v>
      </c>
      <c r="AE24" s="13">
        <f t="shared" ref="AE24:AF24" si="20">AE7/AE11</f>
        <v>22.56501182033097</v>
      </c>
      <c r="AF24" s="13">
        <f t="shared" si="20"/>
        <v>22.763033175355449</v>
      </c>
    </row>
    <row r="25" spans="1:32" ht="15.75" customHeight="1" x14ac:dyDescent="0.2">
      <c r="A25" s="4"/>
      <c r="B25" s="2" t="s">
        <v>21</v>
      </c>
      <c r="C25" s="13">
        <f t="shared" ref="C25:Z25" si="21">C7/C15</f>
        <v>1.8100558659217878</v>
      </c>
      <c r="D25" s="13">
        <f t="shared" si="21"/>
        <v>1.8814432989690721</v>
      </c>
      <c r="E25" s="13">
        <f t="shared" si="21"/>
        <v>1.9920948616600791</v>
      </c>
      <c r="F25" s="13">
        <f t="shared" si="21"/>
        <v>2.2650176678445231</v>
      </c>
      <c r="G25" s="13">
        <f t="shared" si="21"/>
        <v>2.3439490445859872</v>
      </c>
      <c r="H25" s="13">
        <f t="shared" si="21"/>
        <v>2.5115864527629235</v>
      </c>
      <c r="I25" s="13">
        <f t="shared" si="21"/>
        <v>2.3816425120772946</v>
      </c>
      <c r="J25" s="13">
        <f t="shared" si="21"/>
        <v>2.4526627218934913</v>
      </c>
      <c r="K25" s="13">
        <f t="shared" si="21"/>
        <v>2.4783197831978319</v>
      </c>
      <c r="L25" s="13">
        <f t="shared" si="21"/>
        <v>2.6360153256704981</v>
      </c>
      <c r="M25" s="13">
        <f t="shared" si="21"/>
        <v>2.6267441860465115</v>
      </c>
      <c r="N25" s="13">
        <f t="shared" si="21"/>
        <v>2.6498422712933754</v>
      </c>
      <c r="O25" s="13">
        <f t="shared" si="21"/>
        <v>2.6541425818882467</v>
      </c>
      <c r="P25" s="13">
        <f t="shared" si="21"/>
        <v>2.6063738156761413</v>
      </c>
      <c r="Q25" s="13">
        <f t="shared" si="21"/>
        <v>2.6186374314800314</v>
      </c>
      <c r="R25" s="13">
        <f t="shared" si="21"/>
        <v>2.6832479882955376</v>
      </c>
      <c r="S25" s="13">
        <f t="shared" si="21"/>
        <v>2.7308724832214764</v>
      </c>
      <c r="T25" s="13">
        <f t="shared" si="21"/>
        <v>2.8125</v>
      </c>
      <c r="U25" s="13">
        <f t="shared" si="21"/>
        <v>2.8963668850506252</v>
      </c>
      <c r="V25" s="13">
        <f t="shared" si="21"/>
        <v>3.024760832864378</v>
      </c>
      <c r="W25" s="13">
        <f t="shared" si="21"/>
        <v>3.1308360477741584</v>
      </c>
      <c r="X25" s="13">
        <f t="shared" si="21"/>
        <v>3.1984848484848483</v>
      </c>
      <c r="Y25" s="13">
        <f t="shared" si="21"/>
        <v>3.2750856583455703</v>
      </c>
      <c r="Z25" s="13">
        <f t="shared" si="21"/>
        <v>3.3240434577231932</v>
      </c>
      <c r="AA25" s="13">
        <f t="shared" ref="AA25:AB25" si="22">AA7/AA15</f>
        <v>3.3649890590809628</v>
      </c>
      <c r="AB25" s="13">
        <f t="shared" si="22"/>
        <v>3.4665523156089195</v>
      </c>
      <c r="AC25" s="13">
        <f t="shared" ref="AC25:AD25" si="23">AC7/AC15</f>
        <v>3.4716904276985745</v>
      </c>
      <c r="AD25" s="13">
        <f t="shared" si="23"/>
        <v>3.5466351829988194</v>
      </c>
      <c r="AE25" s="13">
        <f t="shared" ref="AE25:AF25" si="24">AE7/AE15</f>
        <v>3.6114264093832764</v>
      </c>
      <c r="AF25" s="13">
        <f t="shared" si="24"/>
        <v>3.5577777777777779</v>
      </c>
    </row>
    <row r="26" spans="1:32" ht="15.75" customHeight="1" x14ac:dyDescent="0.2">
      <c r="A26" s="4"/>
      <c r="B26" s="2" t="s">
        <v>22</v>
      </c>
      <c r="C26" s="13">
        <f t="shared" ref="C26:Z26" si="25">C10/C15</f>
        <v>4.1675977653631282</v>
      </c>
      <c r="D26" s="13">
        <f t="shared" si="25"/>
        <v>4.3659793814432986</v>
      </c>
      <c r="E26" s="13">
        <f t="shared" si="25"/>
        <v>4.4189723320158105</v>
      </c>
      <c r="F26" s="13">
        <f t="shared" si="25"/>
        <v>5.0459363957597176</v>
      </c>
      <c r="G26" s="13">
        <f t="shared" si="25"/>
        <v>4.7770700636942678</v>
      </c>
      <c r="H26" s="13">
        <f t="shared" si="25"/>
        <v>4.2994652406417115</v>
      </c>
      <c r="I26" s="13">
        <f t="shared" si="25"/>
        <v>4.4573268921095011</v>
      </c>
      <c r="J26" s="13">
        <f t="shared" si="25"/>
        <v>4.8357988165680474</v>
      </c>
      <c r="K26" s="13">
        <f t="shared" si="25"/>
        <v>5.1002710027100271</v>
      </c>
      <c r="L26" s="13">
        <f t="shared" si="25"/>
        <v>5.647509578544061</v>
      </c>
      <c r="M26" s="13">
        <f t="shared" si="25"/>
        <v>5.8616279069767439</v>
      </c>
      <c r="N26" s="13">
        <f t="shared" si="25"/>
        <v>6.0262881177707674</v>
      </c>
      <c r="O26" s="13">
        <f t="shared" si="25"/>
        <v>6.3265895953757223</v>
      </c>
      <c r="P26" s="13">
        <f t="shared" si="25"/>
        <v>6.5874246339362621</v>
      </c>
      <c r="Q26" s="13">
        <f t="shared" si="25"/>
        <v>6.8402505873140171</v>
      </c>
      <c r="R26" s="13">
        <f t="shared" si="25"/>
        <v>7.588880760790051</v>
      </c>
      <c r="S26" s="13">
        <f t="shared" si="25"/>
        <v>7.7590604026845638</v>
      </c>
      <c r="T26" s="13">
        <f t="shared" si="25"/>
        <v>8.0902777777777786</v>
      </c>
      <c r="U26" s="13">
        <f t="shared" si="25"/>
        <v>8.28707564026206</v>
      </c>
      <c r="V26" s="13">
        <f t="shared" si="25"/>
        <v>8.7400112549240294</v>
      </c>
      <c r="W26" s="13">
        <f t="shared" si="25"/>
        <v>9.0727470141150928</v>
      </c>
      <c r="X26" s="13">
        <f t="shared" si="25"/>
        <v>9.1641414141414135</v>
      </c>
      <c r="Y26" s="13">
        <f t="shared" si="25"/>
        <v>9.4361233480176203</v>
      </c>
      <c r="Z26" s="13">
        <f t="shared" si="25"/>
        <v>9.4737836561171473</v>
      </c>
      <c r="AA26" s="13">
        <f t="shared" ref="AA26:AB26" si="26">AA10/AA15</f>
        <v>9.5019693654266959</v>
      </c>
      <c r="AB26" s="13">
        <f t="shared" si="26"/>
        <v>9.9361063464837045</v>
      </c>
      <c r="AC26" s="13">
        <f t="shared" ref="AC26:AD26" si="27">AC10/AC15</f>
        <v>9.922199592668024</v>
      </c>
      <c r="AD26" s="13">
        <f t="shared" si="27"/>
        <v>10.207005116096026</v>
      </c>
      <c r="AE26" s="13">
        <f t="shared" ref="AE26:AF26" si="28">AE10/AE15</f>
        <v>10.360575104048429</v>
      </c>
      <c r="AF26" s="13">
        <f t="shared" si="28"/>
        <v>10.491111111111111</v>
      </c>
    </row>
    <row r="27" spans="1:32" ht="15.75" customHeight="1" x14ac:dyDescent="0.2">
      <c r="A27" s="4"/>
      <c r="B27" s="2" t="s">
        <v>23</v>
      </c>
      <c r="C27" s="13">
        <f t="shared" ref="C27:Z27" si="29">C10/C7</f>
        <v>2.3024691358024691</v>
      </c>
      <c r="D27" s="13">
        <f t="shared" si="29"/>
        <v>2.3205479452054796</v>
      </c>
      <c r="E27" s="13">
        <f t="shared" si="29"/>
        <v>2.2182539682539684</v>
      </c>
      <c r="F27" s="13">
        <f t="shared" si="29"/>
        <v>2.2277691107644304</v>
      </c>
      <c r="G27" s="13">
        <f t="shared" si="29"/>
        <v>2.0380434782608696</v>
      </c>
      <c r="H27" s="13">
        <f t="shared" si="29"/>
        <v>1.7118523775727466</v>
      </c>
      <c r="I27" s="13">
        <f t="shared" si="29"/>
        <v>1.8715348208248817</v>
      </c>
      <c r="J27" s="13">
        <f t="shared" si="29"/>
        <v>1.9716525934861278</v>
      </c>
      <c r="K27" s="13">
        <f t="shared" si="29"/>
        <v>2.0579551667577913</v>
      </c>
      <c r="L27" s="13">
        <f t="shared" si="29"/>
        <v>2.1424418604651163</v>
      </c>
      <c r="M27" s="13">
        <f t="shared" si="29"/>
        <v>2.2315183709606021</v>
      </c>
      <c r="N27" s="13">
        <f t="shared" si="29"/>
        <v>2.2742063492063491</v>
      </c>
      <c r="O27" s="13">
        <f t="shared" si="29"/>
        <v>2.383666061705989</v>
      </c>
      <c r="P27" s="13">
        <f t="shared" si="29"/>
        <v>2.5274289491077329</v>
      </c>
      <c r="Q27" s="13">
        <f t="shared" si="29"/>
        <v>2.6121411483253589</v>
      </c>
      <c r="R27" s="13">
        <f t="shared" si="29"/>
        <v>2.8282442748091605</v>
      </c>
      <c r="S27" s="13">
        <f t="shared" si="29"/>
        <v>2.8412386335709021</v>
      </c>
      <c r="T27" s="13">
        <f t="shared" si="29"/>
        <v>2.8765432098765431</v>
      </c>
      <c r="U27" s="13">
        <f t="shared" si="29"/>
        <v>2.8611967921036396</v>
      </c>
      <c r="V27" s="13">
        <f t="shared" si="29"/>
        <v>2.8894883720930231</v>
      </c>
      <c r="W27" s="13">
        <f t="shared" si="29"/>
        <v>2.8978671753077858</v>
      </c>
      <c r="X27" s="13">
        <f t="shared" si="29"/>
        <v>2.86515079741039</v>
      </c>
      <c r="Y27" s="13">
        <f t="shared" si="29"/>
        <v>2.8811836795695709</v>
      </c>
      <c r="Z27" s="13">
        <f t="shared" si="29"/>
        <v>2.8500781583060966</v>
      </c>
      <c r="AA27" s="13">
        <f t="shared" ref="AA27:AB27" si="30">AA10/AA7</f>
        <v>2.823774222915854</v>
      </c>
      <c r="AB27" s="13">
        <f t="shared" si="30"/>
        <v>2.8662790697674421</v>
      </c>
      <c r="AC27" s="13">
        <f t="shared" ref="AC27:AD27" si="31">AC10/AC7</f>
        <v>2.8580312096679572</v>
      </c>
      <c r="AD27" s="13">
        <f t="shared" si="31"/>
        <v>2.8779405237461164</v>
      </c>
      <c r="AE27" s="13">
        <f t="shared" ref="AE27:AF27" si="32">AE10/AE7</f>
        <v>2.868831849135673</v>
      </c>
      <c r="AF27" s="13">
        <f t="shared" si="32"/>
        <v>2.9487820112429732</v>
      </c>
    </row>
    <row r="28" spans="1:32" ht="15.75" customHeight="1" outlineLevel="1" x14ac:dyDescent="0.2">
      <c r="A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32" ht="15.75" customHeight="1" outlineLevel="1" x14ac:dyDescent="0.2">
      <c r="A29" s="4" t="s">
        <v>24</v>
      </c>
      <c r="B29" s="2"/>
      <c r="C29" s="5">
        <f t="shared" ref="C29:Z29" si="33">C$5</f>
        <v>42185</v>
      </c>
      <c r="D29" s="5">
        <f t="shared" si="33"/>
        <v>42277</v>
      </c>
      <c r="E29" s="5">
        <f t="shared" si="33"/>
        <v>42369</v>
      </c>
      <c r="F29" s="5">
        <f t="shared" si="33"/>
        <v>42460</v>
      </c>
      <c r="G29" s="5">
        <f t="shared" si="33"/>
        <v>42551</v>
      </c>
      <c r="H29" s="5">
        <f t="shared" si="33"/>
        <v>42643</v>
      </c>
      <c r="I29" s="5">
        <f t="shared" si="33"/>
        <v>42735</v>
      </c>
      <c r="J29" s="5">
        <f t="shared" si="33"/>
        <v>42825</v>
      </c>
      <c r="K29" s="5">
        <f t="shared" si="33"/>
        <v>42916</v>
      </c>
      <c r="L29" s="5">
        <f t="shared" si="33"/>
        <v>43008</v>
      </c>
      <c r="M29" s="5">
        <f t="shared" si="33"/>
        <v>43100</v>
      </c>
      <c r="N29" s="5">
        <f t="shared" si="33"/>
        <v>43190</v>
      </c>
      <c r="O29" s="5">
        <f t="shared" si="33"/>
        <v>43281</v>
      </c>
      <c r="P29" s="5">
        <f t="shared" si="33"/>
        <v>43373</v>
      </c>
      <c r="Q29" s="5">
        <f t="shared" si="33"/>
        <v>43465</v>
      </c>
      <c r="R29" s="5">
        <f t="shared" si="33"/>
        <v>43555</v>
      </c>
      <c r="S29" s="5">
        <f t="shared" si="33"/>
        <v>43646</v>
      </c>
      <c r="T29" s="5">
        <f t="shared" si="33"/>
        <v>43738</v>
      </c>
      <c r="U29" s="5">
        <f t="shared" si="33"/>
        <v>43830</v>
      </c>
      <c r="V29" s="5">
        <f t="shared" si="33"/>
        <v>43921</v>
      </c>
      <c r="W29" s="5">
        <f t="shared" si="33"/>
        <v>44012</v>
      </c>
      <c r="X29" s="5">
        <f t="shared" si="33"/>
        <v>44104</v>
      </c>
      <c r="Y29" s="5">
        <f t="shared" si="33"/>
        <v>44185</v>
      </c>
      <c r="Z29" s="5">
        <f t="shared" si="33"/>
        <v>44286</v>
      </c>
      <c r="AA29" s="6">
        <f>AA$5</f>
        <v>44377</v>
      </c>
      <c r="AB29" s="6">
        <f>AB$5</f>
        <v>44469</v>
      </c>
      <c r="AC29" s="6">
        <f>AC$5</f>
        <v>44561</v>
      </c>
      <c r="AD29" s="6">
        <f>AD$5</f>
        <v>44651</v>
      </c>
      <c r="AE29" s="6">
        <f>AE$5</f>
        <v>44742</v>
      </c>
      <c r="AF29" s="6">
        <f>AF$5</f>
        <v>44834</v>
      </c>
    </row>
    <row r="30" spans="1:32" ht="15.75" customHeight="1" outlineLevel="1" x14ac:dyDescent="0.2">
      <c r="A30" s="4"/>
      <c r="B30" s="2" t="s">
        <v>4</v>
      </c>
      <c r="C30" s="2"/>
      <c r="D30" s="2">
        <f t="shared" ref="D30:AF30" si="34">D6-C6</f>
        <v>28</v>
      </c>
      <c r="E30" s="2">
        <f t="shared" si="34"/>
        <v>22</v>
      </c>
      <c r="F30" s="2">
        <f t="shared" si="34"/>
        <v>14</v>
      </c>
      <c r="G30" s="2">
        <f t="shared" si="34"/>
        <v>73</v>
      </c>
      <c r="H30" s="2">
        <f t="shared" si="34"/>
        <v>486</v>
      </c>
      <c r="I30" s="2">
        <f t="shared" si="34"/>
        <v>115</v>
      </c>
      <c r="J30" s="7">
        <f t="shared" si="34"/>
        <v>93</v>
      </c>
      <c r="K30" s="7">
        <f t="shared" si="34"/>
        <v>218</v>
      </c>
      <c r="L30" s="7">
        <f t="shared" si="34"/>
        <v>94</v>
      </c>
      <c r="M30" s="7">
        <f t="shared" si="34"/>
        <v>283</v>
      </c>
      <c r="N30" s="7">
        <f t="shared" si="34"/>
        <v>193</v>
      </c>
      <c r="O30" s="7">
        <f t="shared" si="34"/>
        <v>195</v>
      </c>
      <c r="P30" s="7">
        <f t="shared" si="34"/>
        <v>400</v>
      </c>
      <c r="Q30" s="7">
        <f t="shared" si="34"/>
        <v>331</v>
      </c>
      <c r="R30" s="7">
        <f t="shared" si="34"/>
        <v>395</v>
      </c>
      <c r="S30" s="7">
        <f t="shared" si="34"/>
        <v>498</v>
      </c>
      <c r="T30" s="7">
        <f t="shared" si="34"/>
        <v>462</v>
      </c>
      <c r="U30" s="7">
        <f t="shared" si="34"/>
        <v>480</v>
      </c>
      <c r="V30" s="7">
        <f t="shared" si="34"/>
        <v>865</v>
      </c>
      <c r="W30" s="7">
        <f t="shared" si="34"/>
        <v>235</v>
      </c>
      <c r="X30" s="7">
        <f t="shared" si="34"/>
        <v>132</v>
      </c>
      <c r="Y30" s="7">
        <f t="shared" si="34"/>
        <v>468</v>
      </c>
      <c r="Z30" s="7">
        <f t="shared" si="34"/>
        <v>501</v>
      </c>
      <c r="AA30" s="7">
        <f t="shared" si="34"/>
        <v>735</v>
      </c>
      <c r="AB30" s="7">
        <f t="shared" si="34"/>
        <v>1065</v>
      </c>
      <c r="AC30" s="7">
        <f t="shared" si="34"/>
        <v>605</v>
      </c>
      <c r="AD30" s="7">
        <f t="shared" si="34"/>
        <v>299</v>
      </c>
      <c r="AE30" s="7">
        <f t="shared" si="34"/>
        <v>1239</v>
      </c>
      <c r="AF30" s="7">
        <f t="shared" si="34"/>
        <v>913</v>
      </c>
    </row>
    <row r="31" spans="1:32" ht="15.75" customHeight="1" outlineLevel="1" x14ac:dyDescent="0.2">
      <c r="A31" s="4"/>
      <c r="B31" s="2" t="s">
        <v>5</v>
      </c>
      <c r="C31" s="2"/>
      <c r="D31" s="2">
        <f t="shared" ref="D31:AF31" si="35">D7-C7</f>
        <v>41</v>
      </c>
      <c r="E31" s="2">
        <f t="shared" si="35"/>
        <v>139</v>
      </c>
      <c r="F31" s="2">
        <f t="shared" si="35"/>
        <v>137</v>
      </c>
      <c r="G31" s="7">
        <f t="shared" si="35"/>
        <v>95</v>
      </c>
      <c r="H31" s="7">
        <f t="shared" si="35"/>
        <v>673</v>
      </c>
      <c r="I31" s="7">
        <f t="shared" si="35"/>
        <v>70</v>
      </c>
      <c r="J31" s="7">
        <f t="shared" si="35"/>
        <v>179</v>
      </c>
      <c r="K31" s="7">
        <f t="shared" si="35"/>
        <v>171</v>
      </c>
      <c r="L31" s="7">
        <f t="shared" si="35"/>
        <v>235</v>
      </c>
      <c r="M31" s="7">
        <f t="shared" si="35"/>
        <v>195</v>
      </c>
      <c r="N31" s="7">
        <f t="shared" si="35"/>
        <v>261</v>
      </c>
      <c r="O31" s="7">
        <f t="shared" si="35"/>
        <v>235</v>
      </c>
      <c r="P31" s="7">
        <f t="shared" si="35"/>
        <v>271</v>
      </c>
      <c r="Q31" s="7">
        <f t="shared" si="35"/>
        <v>318</v>
      </c>
      <c r="R31" s="7">
        <f t="shared" si="35"/>
        <v>324</v>
      </c>
      <c r="S31" s="7">
        <f t="shared" si="35"/>
        <v>401</v>
      </c>
      <c r="T31" s="7">
        <f t="shared" si="35"/>
        <v>386</v>
      </c>
      <c r="U31" s="7">
        <f t="shared" si="35"/>
        <v>408</v>
      </c>
      <c r="V31" s="7">
        <f t="shared" si="35"/>
        <v>512</v>
      </c>
      <c r="W31" s="7">
        <f t="shared" si="35"/>
        <v>392</v>
      </c>
      <c r="X31" s="7">
        <f t="shared" si="35"/>
        <v>566</v>
      </c>
      <c r="Y31" s="7">
        <f t="shared" si="35"/>
        <v>358</v>
      </c>
      <c r="Z31" s="7">
        <f t="shared" si="35"/>
        <v>346</v>
      </c>
      <c r="AA31" s="7">
        <f t="shared" si="35"/>
        <v>652</v>
      </c>
      <c r="AB31" s="7">
        <f t="shared" si="35"/>
        <v>395</v>
      </c>
      <c r="AC31" s="7">
        <f t="shared" si="35"/>
        <v>439</v>
      </c>
      <c r="AD31" s="7">
        <f t="shared" si="35"/>
        <v>489</v>
      </c>
      <c r="AE31" s="7">
        <f t="shared" si="35"/>
        <v>533</v>
      </c>
      <c r="AF31" s="7">
        <f t="shared" si="35"/>
        <v>61</v>
      </c>
    </row>
    <row r="32" spans="1:32" ht="15.75" customHeight="1" outlineLevel="1" x14ac:dyDescent="0.2">
      <c r="A32" s="4"/>
      <c r="B32" s="2" t="s">
        <v>6</v>
      </c>
      <c r="C32" s="2"/>
      <c r="D32" s="7">
        <f t="shared" ref="D32:AF32" si="36">D8-C8</f>
        <v>0</v>
      </c>
      <c r="E32" s="7">
        <f t="shared" si="36"/>
        <v>0</v>
      </c>
      <c r="F32" s="7">
        <f t="shared" si="36"/>
        <v>0</v>
      </c>
      <c r="G32" s="7">
        <f t="shared" si="36"/>
        <v>0</v>
      </c>
      <c r="H32" s="7">
        <f t="shared" si="36"/>
        <v>0</v>
      </c>
      <c r="I32" s="7">
        <f t="shared" si="36"/>
        <v>0</v>
      </c>
      <c r="J32" s="7">
        <f t="shared" si="36"/>
        <v>0</v>
      </c>
      <c r="K32" s="7">
        <f t="shared" si="36"/>
        <v>0</v>
      </c>
      <c r="L32" s="7">
        <f t="shared" si="36"/>
        <v>0</v>
      </c>
      <c r="M32" s="7">
        <f t="shared" si="36"/>
        <v>0</v>
      </c>
      <c r="N32" s="7">
        <f t="shared" si="36"/>
        <v>16</v>
      </c>
      <c r="O32" s="7">
        <f t="shared" si="36"/>
        <v>28</v>
      </c>
      <c r="P32" s="7">
        <f t="shared" si="36"/>
        <v>25</v>
      </c>
      <c r="Q32" s="7">
        <f t="shared" si="36"/>
        <v>30</v>
      </c>
      <c r="R32" s="7">
        <f t="shared" si="36"/>
        <v>32</v>
      </c>
      <c r="S32" s="7">
        <f t="shared" si="36"/>
        <v>44</v>
      </c>
      <c r="T32" s="7">
        <f t="shared" si="36"/>
        <v>23</v>
      </c>
      <c r="U32" s="7">
        <f t="shared" si="36"/>
        <v>30</v>
      </c>
      <c r="V32" s="7">
        <f t="shared" si="36"/>
        <v>40</v>
      </c>
      <c r="W32" s="7">
        <f t="shared" si="36"/>
        <v>39</v>
      </c>
      <c r="X32" s="7">
        <f t="shared" si="36"/>
        <v>36</v>
      </c>
      <c r="Y32" s="7">
        <f t="shared" si="36"/>
        <v>39</v>
      </c>
      <c r="Z32" s="7">
        <f t="shared" si="36"/>
        <v>40</v>
      </c>
      <c r="AA32" s="7">
        <f t="shared" si="36"/>
        <v>80</v>
      </c>
      <c r="AB32" s="7">
        <f t="shared" si="36"/>
        <v>41</v>
      </c>
      <c r="AC32" s="7">
        <f t="shared" si="36"/>
        <v>60</v>
      </c>
      <c r="AD32" s="7">
        <f t="shared" si="36"/>
        <v>67</v>
      </c>
      <c r="AE32" s="7">
        <f t="shared" si="36"/>
        <v>61</v>
      </c>
      <c r="AF32" s="7">
        <f t="shared" si="36"/>
        <v>41</v>
      </c>
    </row>
    <row r="33" spans="1:32" ht="15.75" customHeight="1" outlineLevel="1" x14ac:dyDescent="0.2">
      <c r="A33" s="4"/>
      <c r="B33" s="2" t="s">
        <v>36</v>
      </c>
      <c r="C33" s="2"/>
      <c r="D33" s="7">
        <f t="shared" ref="D33" si="37">D9-C9</f>
        <v>0</v>
      </c>
      <c r="E33" s="7">
        <f t="shared" ref="E33" si="38">E9-D9</f>
        <v>0</v>
      </c>
      <c r="F33" s="7">
        <f t="shared" ref="F33" si="39">F9-E9</f>
        <v>0</v>
      </c>
      <c r="G33" s="7">
        <f t="shared" ref="G33" si="40">G9-F9</f>
        <v>0</v>
      </c>
      <c r="H33" s="7">
        <f t="shared" ref="H33" si="41">H9-G9</f>
        <v>0</v>
      </c>
      <c r="I33" s="7">
        <f t="shared" ref="I33" si="42">I9-H9</f>
        <v>0</v>
      </c>
      <c r="J33" s="7">
        <f t="shared" ref="J33" si="43">J9-I9</f>
        <v>0</v>
      </c>
      <c r="K33" s="7">
        <f t="shared" ref="K33" si="44">K9-J9</f>
        <v>0</v>
      </c>
      <c r="L33" s="7">
        <f t="shared" ref="L33" si="45">L9-K9</f>
        <v>0</v>
      </c>
      <c r="M33" s="7">
        <f t="shared" ref="M33" si="46">M9-L9</f>
        <v>0</v>
      </c>
      <c r="N33" s="7">
        <f t="shared" ref="N33" si="47">N9-M9</f>
        <v>0</v>
      </c>
      <c r="O33" s="7">
        <f t="shared" ref="O33" si="48">O9-N9</f>
        <v>0</v>
      </c>
      <c r="P33" s="7">
        <f t="shared" ref="P33" si="49">P9-O9</f>
        <v>0</v>
      </c>
      <c r="Q33" s="7">
        <f t="shared" ref="Q33" si="50">Q9-P9</f>
        <v>0</v>
      </c>
      <c r="R33" s="7">
        <f t="shared" ref="R33" si="51">R9-Q9</f>
        <v>0</v>
      </c>
      <c r="S33" s="7">
        <f t="shared" ref="S33" si="52">S9-R9</f>
        <v>0</v>
      </c>
      <c r="T33" s="7">
        <f t="shared" ref="T33" si="53">T9-S9</f>
        <v>0</v>
      </c>
      <c r="U33" s="7">
        <f t="shared" ref="U33" si="54">U9-T9</f>
        <v>0</v>
      </c>
      <c r="V33" s="7">
        <f t="shared" ref="V33" si="55">V9-U9</f>
        <v>0</v>
      </c>
      <c r="W33" s="7">
        <f t="shared" ref="W33" si="56">W9-V9</f>
        <v>0</v>
      </c>
      <c r="X33" s="7">
        <f t="shared" ref="X33" si="57">X9-W9</f>
        <v>0</v>
      </c>
      <c r="Y33" s="7">
        <f t="shared" ref="Y33" si="58">Y9-X9</f>
        <v>0</v>
      </c>
      <c r="Z33" s="7">
        <f t="shared" ref="Z33" si="59">Z9-Y9</f>
        <v>0</v>
      </c>
      <c r="AA33" s="7">
        <f t="shared" ref="AA33" si="60">AA9-Z9</f>
        <v>21</v>
      </c>
      <c r="AB33" s="7">
        <f t="shared" ref="AB33" si="61">AB9-AA9</f>
        <v>7</v>
      </c>
      <c r="AC33" s="7">
        <f t="shared" ref="AC33:AF33" si="62">AC9-AB9</f>
        <v>12</v>
      </c>
      <c r="AD33" s="7">
        <f t="shared" si="62"/>
        <v>19</v>
      </c>
      <c r="AE33" s="7">
        <f t="shared" si="62"/>
        <v>14</v>
      </c>
      <c r="AF33" s="7">
        <f t="shared" si="62"/>
        <v>22</v>
      </c>
    </row>
    <row r="34" spans="1:32" ht="15.75" customHeight="1" outlineLevel="1" x14ac:dyDescent="0.2">
      <c r="A34" s="4"/>
      <c r="B34" s="2" t="s">
        <v>7</v>
      </c>
      <c r="C34" s="2"/>
      <c r="D34" s="7">
        <f t="shared" ref="D34:AF34" si="63">D10-C10</f>
        <v>101</v>
      </c>
      <c r="E34" s="7">
        <f t="shared" si="63"/>
        <v>271</v>
      </c>
      <c r="F34" s="7">
        <f t="shared" si="63"/>
        <v>310</v>
      </c>
      <c r="G34" s="7">
        <f t="shared" si="63"/>
        <v>72</v>
      </c>
      <c r="H34" s="7">
        <f t="shared" si="63"/>
        <v>912</v>
      </c>
      <c r="I34" s="7">
        <f t="shared" si="63"/>
        <v>356</v>
      </c>
      <c r="J34" s="7">
        <f t="shared" si="63"/>
        <v>501</v>
      </c>
      <c r="K34" s="7">
        <f t="shared" si="63"/>
        <v>495</v>
      </c>
      <c r="L34" s="7">
        <f t="shared" si="63"/>
        <v>658</v>
      </c>
      <c r="M34" s="7">
        <f t="shared" si="63"/>
        <v>619</v>
      </c>
      <c r="N34" s="7">
        <f t="shared" si="63"/>
        <v>690</v>
      </c>
      <c r="O34" s="7">
        <f t="shared" si="63"/>
        <v>836</v>
      </c>
      <c r="P34" s="7">
        <f t="shared" si="63"/>
        <v>1081</v>
      </c>
      <c r="Q34" s="7">
        <f t="shared" si="63"/>
        <v>1087</v>
      </c>
      <c r="R34" s="7">
        <f t="shared" si="63"/>
        <v>1639</v>
      </c>
      <c r="S34" s="7">
        <f t="shared" si="63"/>
        <v>1187</v>
      </c>
      <c r="T34" s="7">
        <f t="shared" si="63"/>
        <v>1254</v>
      </c>
      <c r="U34" s="7">
        <f t="shared" si="63"/>
        <v>1099</v>
      </c>
      <c r="V34" s="7">
        <f t="shared" si="63"/>
        <v>1617</v>
      </c>
      <c r="W34" s="7">
        <f t="shared" si="63"/>
        <v>1181</v>
      </c>
      <c r="X34" s="7">
        <f t="shared" si="63"/>
        <v>1433</v>
      </c>
      <c r="Y34" s="7">
        <f t="shared" si="63"/>
        <v>1133</v>
      </c>
      <c r="Z34" s="7">
        <f t="shared" si="63"/>
        <v>778</v>
      </c>
      <c r="AA34" s="7">
        <f t="shared" si="63"/>
        <v>1656</v>
      </c>
      <c r="AB34" s="7">
        <f t="shared" si="63"/>
        <v>1459</v>
      </c>
      <c r="AC34" s="7">
        <f t="shared" si="63"/>
        <v>1188</v>
      </c>
      <c r="AD34" s="7">
        <f t="shared" si="63"/>
        <v>1577</v>
      </c>
      <c r="AE34" s="7">
        <f t="shared" si="63"/>
        <v>1447</v>
      </c>
      <c r="AF34" s="7">
        <f t="shared" si="63"/>
        <v>943</v>
      </c>
    </row>
    <row r="35" spans="1:32" ht="15.75" customHeight="1" outlineLevel="1" x14ac:dyDescent="0.2">
      <c r="A35" s="4"/>
      <c r="B35" s="2" t="s">
        <v>8</v>
      </c>
      <c r="C35" s="2"/>
      <c r="D35" s="2">
        <f t="shared" ref="D35:AF35" si="64">D11-C11</f>
        <v>5</v>
      </c>
      <c r="E35" s="2">
        <f t="shared" si="64"/>
        <v>5</v>
      </c>
      <c r="F35" s="2">
        <f t="shared" si="64"/>
        <v>13</v>
      </c>
      <c r="G35" s="2">
        <f t="shared" si="64"/>
        <v>12</v>
      </c>
      <c r="H35" s="2">
        <f t="shared" si="64"/>
        <v>61</v>
      </c>
      <c r="I35" s="2">
        <f t="shared" si="64"/>
        <v>9</v>
      </c>
      <c r="J35" s="2">
        <f t="shared" si="64"/>
        <v>9</v>
      </c>
      <c r="K35" s="2">
        <f t="shared" si="64"/>
        <v>15</v>
      </c>
      <c r="L35" s="2">
        <f t="shared" si="64"/>
        <v>8</v>
      </c>
      <c r="M35" s="2">
        <f t="shared" si="64"/>
        <v>12</v>
      </c>
      <c r="N35" s="2">
        <f t="shared" si="64"/>
        <v>21</v>
      </c>
      <c r="O35" s="2">
        <f t="shared" si="64"/>
        <v>15</v>
      </c>
      <c r="P35" s="2">
        <f t="shared" si="64"/>
        <v>13</v>
      </c>
      <c r="Q35" s="2">
        <f t="shared" si="64"/>
        <v>11</v>
      </c>
      <c r="R35" s="2">
        <f t="shared" si="64"/>
        <v>19</v>
      </c>
      <c r="S35" s="2">
        <f t="shared" si="64"/>
        <v>36</v>
      </c>
      <c r="T35" s="2">
        <f t="shared" si="64"/>
        <v>4</v>
      </c>
      <c r="U35" s="2">
        <f t="shared" si="64"/>
        <v>13</v>
      </c>
      <c r="V35" s="2">
        <f t="shared" si="64"/>
        <v>12</v>
      </c>
      <c r="W35" s="2">
        <f t="shared" si="64"/>
        <v>37</v>
      </c>
      <c r="X35" s="2">
        <f t="shared" si="64"/>
        <v>19</v>
      </c>
      <c r="Y35" s="2">
        <f t="shared" si="64"/>
        <v>1</v>
      </c>
      <c r="Z35" s="2">
        <f t="shared" si="64"/>
        <v>4</v>
      </c>
      <c r="AA35" s="2">
        <f t="shared" si="64"/>
        <v>15</v>
      </c>
      <c r="AB35" s="2">
        <f t="shared" si="64"/>
        <v>1</v>
      </c>
      <c r="AC35" s="2">
        <f t="shared" si="64"/>
        <v>5</v>
      </c>
      <c r="AD35" s="2">
        <f t="shared" si="64"/>
        <v>-2</v>
      </c>
      <c r="AE35" s="2">
        <f t="shared" si="64"/>
        <v>14</v>
      </c>
      <c r="AF35" s="2">
        <f t="shared" si="64"/>
        <v>-1</v>
      </c>
    </row>
    <row r="36" spans="1:32" ht="15.75" customHeight="1" outlineLevel="1" x14ac:dyDescent="0.2">
      <c r="A36" s="4"/>
      <c r="B36" s="2" t="s">
        <v>9</v>
      </c>
      <c r="C36" s="2"/>
      <c r="D36" s="2">
        <f t="shared" ref="D36:AF36" si="65">D12-C12</f>
        <v>0</v>
      </c>
      <c r="E36" s="2">
        <f t="shared" si="65"/>
        <v>0</v>
      </c>
      <c r="F36" s="2">
        <f t="shared" si="65"/>
        <v>0</v>
      </c>
      <c r="G36" s="2">
        <f t="shared" si="65"/>
        <v>0</v>
      </c>
      <c r="H36" s="2">
        <f t="shared" si="65"/>
        <v>0</v>
      </c>
      <c r="I36" s="2">
        <f t="shared" si="65"/>
        <v>0</v>
      </c>
      <c r="J36" s="2">
        <f t="shared" si="65"/>
        <v>0</v>
      </c>
      <c r="K36" s="2">
        <f t="shared" si="65"/>
        <v>0</v>
      </c>
      <c r="L36" s="2">
        <f t="shared" si="65"/>
        <v>0</v>
      </c>
      <c r="M36" s="2">
        <f t="shared" si="65"/>
        <v>0</v>
      </c>
      <c r="N36" s="2">
        <f t="shared" si="65"/>
        <v>0</v>
      </c>
      <c r="O36" s="2">
        <f t="shared" si="65"/>
        <v>0</v>
      </c>
      <c r="P36" s="2">
        <f t="shared" si="65"/>
        <v>0</v>
      </c>
      <c r="Q36" s="2">
        <f t="shared" si="65"/>
        <v>386</v>
      </c>
      <c r="R36" s="2">
        <f t="shared" si="65"/>
        <v>79</v>
      </c>
      <c r="S36" s="2">
        <f t="shared" si="65"/>
        <v>63</v>
      </c>
      <c r="T36" s="2">
        <f t="shared" si="65"/>
        <v>7</v>
      </c>
      <c r="U36" s="2">
        <f t="shared" si="65"/>
        <v>17</v>
      </c>
      <c r="V36" s="2">
        <f t="shared" si="65"/>
        <v>49</v>
      </c>
      <c r="W36" s="2">
        <f t="shared" si="65"/>
        <v>68</v>
      </c>
      <c r="X36" s="2">
        <f t="shared" si="65"/>
        <v>33</v>
      </c>
      <c r="Y36" s="2">
        <f t="shared" si="65"/>
        <v>14</v>
      </c>
      <c r="Z36" s="2">
        <f t="shared" si="65"/>
        <v>25</v>
      </c>
      <c r="AA36" s="2">
        <f t="shared" si="65"/>
        <v>20</v>
      </c>
      <c r="AB36" s="2">
        <f t="shared" si="65"/>
        <v>2</v>
      </c>
      <c r="AC36" s="2">
        <f t="shared" si="65"/>
        <v>5</v>
      </c>
      <c r="AD36" s="2">
        <f t="shared" si="65"/>
        <v>3</v>
      </c>
      <c r="AE36" s="2">
        <f t="shared" si="65"/>
        <v>16</v>
      </c>
      <c r="AF36" s="2">
        <f t="shared" si="65"/>
        <v>8</v>
      </c>
    </row>
    <row r="37" spans="1:32" ht="15.75" customHeight="1" outlineLevel="1" x14ac:dyDescent="0.2">
      <c r="A37" s="4"/>
      <c r="B37" s="2" t="s">
        <v>11</v>
      </c>
      <c r="C37" s="2"/>
      <c r="D37" s="7">
        <f t="shared" ref="D37:AF37" si="66">D14-C14</f>
        <v>0</v>
      </c>
      <c r="E37" s="7">
        <f t="shared" si="66"/>
        <v>0</v>
      </c>
      <c r="F37" s="7">
        <f t="shared" si="66"/>
        <v>0</v>
      </c>
      <c r="G37" s="7">
        <f t="shared" si="66"/>
        <v>0</v>
      </c>
      <c r="H37" s="7">
        <f t="shared" si="66"/>
        <v>0</v>
      </c>
      <c r="I37" s="7">
        <f t="shared" si="66"/>
        <v>0</v>
      </c>
      <c r="J37" s="7">
        <f t="shared" si="66"/>
        <v>0</v>
      </c>
      <c r="K37" s="7">
        <f t="shared" si="66"/>
        <v>62</v>
      </c>
      <c r="L37" s="7">
        <f t="shared" si="66"/>
        <v>5</v>
      </c>
      <c r="M37" s="7">
        <f t="shared" si="66"/>
        <v>35</v>
      </c>
      <c r="N37" s="7">
        <f t="shared" si="66"/>
        <v>4</v>
      </c>
      <c r="O37" s="7">
        <f t="shared" si="66"/>
        <v>2</v>
      </c>
      <c r="P37" s="7">
        <f t="shared" si="66"/>
        <v>1</v>
      </c>
      <c r="Q37" s="7">
        <f t="shared" si="66"/>
        <v>6</v>
      </c>
      <c r="R37" s="7">
        <f t="shared" si="66"/>
        <v>7</v>
      </c>
      <c r="S37" s="7">
        <f t="shared" si="66"/>
        <v>10</v>
      </c>
      <c r="T37" s="7">
        <f t="shared" si="66"/>
        <v>9</v>
      </c>
      <c r="U37" s="7">
        <f t="shared" si="66"/>
        <v>15</v>
      </c>
      <c r="V37" s="7">
        <f t="shared" si="66"/>
        <v>15</v>
      </c>
      <c r="W37" s="7">
        <f t="shared" si="66"/>
        <v>26</v>
      </c>
      <c r="X37" s="7">
        <f t="shared" si="66"/>
        <v>18</v>
      </c>
      <c r="Y37" s="7">
        <f t="shared" si="66"/>
        <v>5</v>
      </c>
      <c r="Z37" s="7">
        <f t="shared" si="66"/>
        <v>7</v>
      </c>
      <c r="AA37" s="7">
        <f t="shared" si="66"/>
        <v>6</v>
      </c>
      <c r="AB37" s="7">
        <f t="shared" si="66"/>
        <v>3</v>
      </c>
      <c r="AC37" s="7">
        <f t="shared" si="66"/>
        <v>4</v>
      </c>
      <c r="AD37" s="7">
        <f t="shared" si="66"/>
        <v>4</v>
      </c>
      <c r="AE37" s="7">
        <f t="shared" si="66"/>
        <v>34</v>
      </c>
      <c r="AF37" s="7">
        <f t="shared" si="66"/>
        <v>3</v>
      </c>
    </row>
    <row r="38" spans="1:32" ht="15.75" customHeight="1" outlineLevel="1" x14ac:dyDescent="0.2">
      <c r="A38" s="4"/>
      <c r="B38" s="2" t="s">
        <v>12</v>
      </c>
      <c r="C38" s="2"/>
      <c r="D38" s="2">
        <f t="shared" ref="D38:AF38" si="67">D15-C15</f>
        <v>15</v>
      </c>
      <c r="E38" s="2">
        <f t="shared" si="67"/>
        <v>59</v>
      </c>
      <c r="F38" s="2">
        <f t="shared" si="67"/>
        <v>30</v>
      </c>
      <c r="G38" s="2">
        <f t="shared" si="67"/>
        <v>31</v>
      </c>
      <c r="H38" s="2">
        <f t="shared" si="67"/>
        <v>247</v>
      </c>
      <c r="I38" s="2">
        <f t="shared" si="67"/>
        <v>60</v>
      </c>
      <c r="J38" s="2">
        <f t="shared" si="67"/>
        <v>55</v>
      </c>
      <c r="K38" s="2">
        <f t="shared" si="67"/>
        <v>62</v>
      </c>
      <c r="L38" s="2">
        <f t="shared" si="67"/>
        <v>45</v>
      </c>
      <c r="M38" s="2">
        <f t="shared" si="67"/>
        <v>77</v>
      </c>
      <c r="N38" s="2">
        <f t="shared" si="67"/>
        <v>91</v>
      </c>
      <c r="O38" s="7">
        <f t="shared" si="67"/>
        <v>87</v>
      </c>
      <c r="P38" s="7">
        <f t="shared" si="67"/>
        <v>123</v>
      </c>
      <c r="Q38" s="7">
        <f t="shared" si="67"/>
        <v>116</v>
      </c>
      <c r="R38" s="7">
        <f t="shared" si="67"/>
        <v>90</v>
      </c>
      <c r="S38" s="7">
        <f t="shared" si="67"/>
        <v>123</v>
      </c>
      <c r="T38" s="7">
        <f t="shared" si="67"/>
        <v>94</v>
      </c>
      <c r="U38" s="7">
        <f t="shared" si="67"/>
        <v>95</v>
      </c>
      <c r="V38" s="7">
        <f t="shared" si="67"/>
        <v>98</v>
      </c>
      <c r="W38" s="7">
        <f t="shared" si="67"/>
        <v>65</v>
      </c>
      <c r="X38" s="7">
        <f t="shared" si="67"/>
        <v>138</v>
      </c>
      <c r="Y38" s="7">
        <f t="shared" si="67"/>
        <v>63</v>
      </c>
      <c r="Z38" s="7">
        <f t="shared" si="67"/>
        <v>74</v>
      </c>
      <c r="AA38" s="7">
        <f t="shared" si="67"/>
        <v>168</v>
      </c>
      <c r="AB38" s="7">
        <f t="shared" si="67"/>
        <v>47</v>
      </c>
      <c r="AC38" s="7">
        <f t="shared" si="67"/>
        <v>123</v>
      </c>
      <c r="AD38" s="7">
        <f t="shared" si="67"/>
        <v>86</v>
      </c>
      <c r="AE38" s="7">
        <f t="shared" si="67"/>
        <v>102</v>
      </c>
      <c r="AF38" s="7">
        <f t="shared" si="67"/>
        <v>57</v>
      </c>
    </row>
    <row r="39" spans="1:32" ht="15.75" customHeight="1" outlineLevel="1" x14ac:dyDescent="0.2">
      <c r="A39" s="4"/>
      <c r="B39" s="2" t="s">
        <v>14</v>
      </c>
      <c r="C39" s="2"/>
      <c r="D39" s="2">
        <f t="shared" ref="D39:AF39" si="68">D17-C17</f>
        <v>0</v>
      </c>
      <c r="E39" s="2">
        <f t="shared" si="68"/>
        <v>0</v>
      </c>
      <c r="F39" s="2">
        <f t="shared" si="68"/>
        <v>0</v>
      </c>
      <c r="G39" s="2">
        <f t="shared" si="68"/>
        <v>8</v>
      </c>
      <c r="H39" s="2">
        <f t="shared" si="68"/>
        <v>0</v>
      </c>
      <c r="I39" s="2">
        <f t="shared" si="68"/>
        <v>0</v>
      </c>
      <c r="J39" s="2">
        <f t="shared" si="68"/>
        <v>0</v>
      </c>
      <c r="K39" s="2">
        <f t="shared" si="68"/>
        <v>0</v>
      </c>
      <c r="L39" s="2">
        <f t="shared" si="68"/>
        <v>0</v>
      </c>
      <c r="M39" s="2">
        <f t="shared" si="68"/>
        <v>0</v>
      </c>
      <c r="N39" s="2">
        <f t="shared" si="68"/>
        <v>0</v>
      </c>
      <c r="O39" s="2">
        <f t="shared" si="68"/>
        <v>0</v>
      </c>
      <c r="P39" s="2">
        <f t="shared" si="68"/>
        <v>0</v>
      </c>
      <c r="Q39" s="2">
        <f t="shared" si="68"/>
        <v>1</v>
      </c>
      <c r="R39" s="2">
        <f t="shared" si="68"/>
        <v>0</v>
      </c>
      <c r="S39" s="2">
        <f t="shared" si="68"/>
        <v>7</v>
      </c>
      <c r="T39" s="2">
        <f t="shared" si="68"/>
        <v>0</v>
      </c>
      <c r="U39" s="2">
        <f t="shared" si="68"/>
        <v>1</v>
      </c>
      <c r="V39" s="2">
        <f t="shared" si="68"/>
        <v>0</v>
      </c>
      <c r="W39" s="2">
        <f t="shared" si="68"/>
        <v>2</v>
      </c>
      <c r="X39" s="2">
        <f t="shared" si="68"/>
        <v>1</v>
      </c>
      <c r="Y39" s="2">
        <f t="shared" si="68"/>
        <v>-1</v>
      </c>
      <c r="Z39" s="2">
        <f t="shared" si="68"/>
        <v>0</v>
      </c>
      <c r="AA39" s="2">
        <f t="shared" si="68"/>
        <v>0</v>
      </c>
      <c r="AB39" s="2">
        <f t="shared" si="68"/>
        <v>0</v>
      </c>
      <c r="AC39" s="2">
        <f t="shared" si="68"/>
        <v>0</v>
      </c>
      <c r="AD39" s="2">
        <f t="shared" si="68"/>
        <v>0</v>
      </c>
      <c r="AE39" s="2">
        <f t="shared" si="68"/>
        <v>1</v>
      </c>
      <c r="AF39" s="2">
        <f t="shared" si="68"/>
        <v>0</v>
      </c>
    </row>
    <row r="40" spans="1:32" ht="15.75" customHeight="1" outlineLevel="1" x14ac:dyDescent="0.2">
      <c r="A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32" ht="15.75" customHeight="1" outlineLevel="1" x14ac:dyDescent="0.2">
      <c r="A41" s="4" t="s">
        <v>25</v>
      </c>
      <c r="C41" s="5">
        <f t="shared" ref="C41:Z41" si="69">C$5</f>
        <v>42185</v>
      </c>
      <c r="D41" s="5">
        <f t="shared" si="69"/>
        <v>42277</v>
      </c>
      <c r="E41" s="5">
        <f t="shared" si="69"/>
        <v>42369</v>
      </c>
      <c r="F41" s="5">
        <f t="shared" si="69"/>
        <v>42460</v>
      </c>
      <c r="G41" s="5">
        <f t="shared" si="69"/>
        <v>42551</v>
      </c>
      <c r="H41" s="5">
        <f t="shared" si="69"/>
        <v>42643</v>
      </c>
      <c r="I41" s="5">
        <f t="shared" si="69"/>
        <v>42735</v>
      </c>
      <c r="J41" s="5">
        <f t="shared" si="69"/>
        <v>42825</v>
      </c>
      <c r="K41" s="5">
        <f t="shared" si="69"/>
        <v>42916</v>
      </c>
      <c r="L41" s="5">
        <f t="shared" si="69"/>
        <v>43008</v>
      </c>
      <c r="M41" s="5">
        <f t="shared" si="69"/>
        <v>43100</v>
      </c>
      <c r="N41" s="5">
        <f t="shared" si="69"/>
        <v>43190</v>
      </c>
      <c r="O41" s="5">
        <f t="shared" si="69"/>
        <v>43281</v>
      </c>
      <c r="P41" s="5">
        <f t="shared" si="69"/>
        <v>43373</v>
      </c>
      <c r="Q41" s="5">
        <f t="shared" si="69"/>
        <v>43465</v>
      </c>
      <c r="R41" s="5">
        <f t="shared" si="69"/>
        <v>43555</v>
      </c>
      <c r="S41" s="5">
        <f t="shared" si="69"/>
        <v>43646</v>
      </c>
      <c r="T41" s="5">
        <f t="shared" si="69"/>
        <v>43738</v>
      </c>
      <c r="U41" s="5">
        <f t="shared" si="69"/>
        <v>43830</v>
      </c>
      <c r="V41" s="5">
        <f t="shared" si="69"/>
        <v>43921</v>
      </c>
      <c r="W41" s="5">
        <f t="shared" si="69"/>
        <v>44012</v>
      </c>
      <c r="X41" s="5">
        <f t="shared" si="69"/>
        <v>44104</v>
      </c>
      <c r="Y41" s="5">
        <f t="shared" si="69"/>
        <v>44185</v>
      </c>
      <c r="Z41" s="5">
        <f t="shared" si="69"/>
        <v>44286</v>
      </c>
      <c r="AA41" s="6">
        <f>AA$5</f>
        <v>44377</v>
      </c>
      <c r="AB41" s="6">
        <f>AB$5</f>
        <v>44469</v>
      </c>
      <c r="AC41" s="6">
        <f>AC$5</f>
        <v>44561</v>
      </c>
      <c r="AD41" s="6">
        <f>AD$5</f>
        <v>44651</v>
      </c>
      <c r="AE41" s="6">
        <f>AE$5</f>
        <v>44742</v>
      </c>
      <c r="AF41" s="6">
        <f>AF$5</f>
        <v>44834</v>
      </c>
    </row>
    <row r="42" spans="1:32" ht="15.75" customHeight="1" outlineLevel="1" x14ac:dyDescent="0.2">
      <c r="A42" s="4"/>
      <c r="B42" s="2" t="s">
        <v>16</v>
      </c>
      <c r="C42" s="2"/>
      <c r="D42" s="7">
        <f t="shared" ref="D42:AF42" si="70">D20-C20</f>
        <v>336</v>
      </c>
      <c r="E42" s="7">
        <f t="shared" si="70"/>
        <v>264</v>
      </c>
      <c r="F42" s="7">
        <f t="shared" si="70"/>
        <v>168</v>
      </c>
      <c r="G42" s="7">
        <f t="shared" si="70"/>
        <v>876</v>
      </c>
      <c r="H42" s="7">
        <f t="shared" si="70"/>
        <v>5832</v>
      </c>
      <c r="I42" s="7">
        <f t="shared" si="70"/>
        <v>1380</v>
      </c>
      <c r="J42" s="7">
        <f t="shared" si="70"/>
        <v>1116</v>
      </c>
      <c r="K42" s="7">
        <f t="shared" si="70"/>
        <v>2616</v>
      </c>
      <c r="L42" s="7">
        <f t="shared" si="70"/>
        <v>1128</v>
      </c>
      <c r="M42" s="7">
        <f t="shared" si="70"/>
        <v>3396</v>
      </c>
      <c r="N42" s="7">
        <f t="shared" si="70"/>
        <v>2316</v>
      </c>
      <c r="O42" s="7">
        <f t="shared" si="70"/>
        <v>2340</v>
      </c>
      <c r="P42" s="7">
        <f t="shared" si="70"/>
        <v>4800</v>
      </c>
      <c r="Q42" s="7">
        <f t="shared" si="70"/>
        <v>3972</v>
      </c>
      <c r="R42" s="7">
        <f t="shared" si="70"/>
        <v>4740</v>
      </c>
      <c r="S42" s="7">
        <f t="shared" si="70"/>
        <v>5976</v>
      </c>
      <c r="T42" s="7">
        <f t="shared" si="70"/>
        <v>5544</v>
      </c>
      <c r="U42" s="7">
        <f t="shared" si="70"/>
        <v>5760</v>
      </c>
      <c r="V42" s="7">
        <f t="shared" si="70"/>
        <v>10380</v>
      </c>
      <c r="W42" s="7">
        <f t="shared" si="70"/>
        <v>2820</v>
      </c>
      <c r="X42" s="7">
        <f t="shared" si="70"/>
        <v>1584</v>
      </c>
      <c r="Y42" s="7">
        <f t="shared" si="70"/>
        <v>5616</v>
      </c>
      <c r="Z42" s="7">
        <f t="shared" si="70"/>
        <v>6012</v>
      </c>
      <c r="AA42" s="7">
        <f t="shared" si="70"/>
        <v>8820</v>
      </c>
      <c r="AB42" s="7">
        <f t="shared" si="70"/>
        <v>12780</v>
      </c>
      <c r="AC42" s="7">
        <f t="shared" si="70"/>
        <v>7260</v>
      </c>
      <c r="AD42" s="7">
        <f t="shared" si="70"/>
        <v>3588</v>
      </c>
      <c r="AE42" s="7">
        <f t="shared" si="70"/>
        <v>14868</v>
      </c>
      <c r="AF42" s="7">
        <f t="shared" si="70"/>
        <v>10956</v>
      </c>
    </row>
    <row r="43" spans="1:32" ht="15.75" customHeight="1" outlineLevel="1" x14ac:dyDescent="0.2">
      <c r="A43" s="4"/>
      <c r="B43" s="2" t="s">
        <v>17</v>
      </c>
      <c r="C43" s="2"/>
      <c r="D43" s="7">
        <f t="shared" ref="D43:AF43" si="71">D21-C21</f>
        <v>17.427701674276932</v>
      </c>
      <c r="E43" s="7">
        <f t="shared" si="71"/>
        <v>-106.71341595999127</v>
      </c>
      <c r="F43" s="7">
        <f t="shared" si="71"/>
        <v>-71.877398905479993</v>
      </c>
      <c r="G43" s="7">
        <f t="shared" si="71"/>
        <v>51.863596282981746</v>
      </c>
      <c r="H43" s="7">
        <f t="shared" si="71"/>
        <v>145.04196624186136</v>
      </c>
      <c r="I43" s="7">
        <f t="shared" si="71"/>
        <v>51.084235363218454</v>
      </c>
      <c r="J43" s="7">
        <f t="shared" si="71"/>
        <v>-10.261881051243336</v>
      </c>
      <c r="K43" s="7">
        <f t="shared" si="71"/>
        <v>62.688583147401914</v>
      </c>
      <c r="L43" s="7">
        <f t="shared" si="71"/>
        <v>-30.403257594059482</v>
      </c>
      <c r="M43" s="7">
        <f t="shared" si="71"/>
        <v>70.322070889568408</v>
      </c>
      <c r="N43" s="7">
        <f t="shared" si="71"/>
        <v>3.3674824511477937</v>
      </c>
      <c r="O43" s="7">
        <f t="shared" si="71"/>
        <v>10.190706651686583</v>
      </c>
      <c r="P43" s="7">
        <f t="shared" si="71"/>
        <v>67.661033295228435</v>
      </c>
      <c r="Q43" s="7">
        <f t="shared" si="71"/>
        <v>24.031756673423615</v>
      </c>
      <c r="R43" s="7">
        <f t="shared" si="71"/>
        <v>35.945171742680827</v>
      </c>
      <c r="S43" s="7">
        <f t="shared" si="71"/>
        <v>38.803981911803362</v>
      </c>
      <c r="T43" s="7">
        <f t="shared" si="71"/>
        <v>26.854603212430675</v>
      </c>
      <c r="U43" s="7">
        <f t="shared" si="71"/>
        <v>22.037358989857353</v>
      </c>
      <c r="V43" s="7">
        <f t="shared" si="71"/>
        <v>71.785834182172948</v>
      </c>
      <c r="W43" s="7">
        <f t="shared" si="71"/>
        <v>-27.742351228521443</v>
      </c>
      <c r="X43" s="7">
        <f t="shared" si="71"/>
        <v>-66.732231889072182</v>
      </c>
      <c r="Y43" s="7">
        <f t="shared" si="71"/>
        <v>21.086700053568052</v>
      </c>
      <c r="Z43" s="7">
        <f t="shared" si="71"/>
        <v>25.259762928264763</v>
      </c>
      <c r="AA43" s="7">
        <f t="shared" si="71"/>
        <v>22.500213159016653</v>
      </c>
      <c r="AB43" s="7">
        <f t="shared" si="71"/>
        <v>75.892132607619942</v>
      </c>
      <c r="AC43" s="7">
        <f t="shared" si="71"/>
        <v>16.494820343219089</v>
      </c>
      <c r="AD43" s="7">
        <f t="shared" si="71"/>
        <v>-25.119309808362232</v>
      </c>
      <c r="AE43" s="7">
        <f t="shared" si="71"/>
        <v>71.214284568366566</v>
      </c>
      <c r="AF43" s="7">
        <f t="shared" si="71"/>
        <v>87.929481824863387</v>
      </c>
    </row>
    <row r="44" spans="1:32" ht="15.75" customHeight="1" outlineLevel="1" x14ac:dyDescent="0.2">
      <c r="A44" s="4"/>
      <c r="B44" s="2" t="s">
        <v>18</v>
      </c>
      <c r="C44" s="2"/>
      <c r="D44" s="7">
        <f t="shared" ref="D44:AF44" si="72">D22-C22</f>
        <v>5.7243512032690944</v>
      </c>
      <c r="E44" s="7">
        <f t="shared" si="72"/>
        <v>-37.272452705856523</v>
      </c>
      <c r="F44" s="7">
        <f t="shared" si="72"/>
        <v>-33.108592274118934</v>
      </c>
      <c r="G44" s="7">
        <f t="shared" si="72"/>
        <v>40.767507002801125</v>
      </c>
      <c r="H44" s="7">
        <f t="shared" si="72"/>
        <v>123.8540630182421</v>
      </c>
      <c r="I44" s="7">
        <f t="shared" si="72"/>
        <v>-0.7914425943500305</v>
      </c>
      <c r="J44" s="7">
        <f t="shared" si="72"/>
        <v>-21.88019970399813</v>
      </c>
      <c r="K44" s="7">
        <f t="shared" si="72"/>
        <v>17.607519060481536</v>
      </c>
      <c r="L44" s="7">
        <f t="shared" si="72"/>
        <v>-26.972662530262426</v>
      </c>
      <c r="M44" s="7">
        <f t="shared" si="72"/>
        <v>19.651611197946181</v>
      </c>
      <c r="N44" s="7">
        <f t="shared" si="72"/>
        <v>-4.4658057981435491</v>
      </c>
      <c r="O44" s="7">
        <f t="shared" si="72"/>
        <v>-10.067495623876368</v>
      </c>
      <c r="P44" s="7">
        <f t="shared" si="72"/>
        <v>9.5773139502507547</v>
      </c>
      <c r="Q44" s="7">
        <f t="shared" si="72"/>
        <v>-0.91320626154100637</v>
      </c>
      <c r="R44" s="7">
        <f t="shared" si="72"/>
        <v>-11.048701847966697</v>
      </c>
      <c r="S44" s="7">
        <f t="shared" si="72"/>
        <v>12.285901288855825</v>
      </c>
      <c r="T44" s="7">
        <f t="shared" si="72"/>
        <v>5.5043725890620294</v>
      </c>
      <c r="U44" s="7">
        <f t="shared" si="72"/>
        <v>9.4060381280897332</v>
      </c>
      <c r="V44" s="7">
        <f t="shared" si="72"/>
        <v>21.641272810553005</v>
      </c>
      <c r="W44" s="7">
        <f t="shared" si="72"/>
        <v>-10.581652519787838</v>
      </c>
      <c r="X44" s="7">
        <f t="shared" si="72"/>
        <v>-19.429869960101428</v>
      </c>
      <c r="Y44" s="7">
        <f t="shared" si="72"/>
        <v>5.5452396404098181</v>
      </c>
      <c r="Z44" s="7">
        <f t="shared" si="72"/>
        <v>12.401731216500764</v>
      </c>
      <c r="AA44" s="7">
        <f t="shared" si="72"/>
        <v>8.1749913800680361</v>
      </c>
      <c r="AB44" s="7">
        <f t="shared" si="72"/>
        <v>24.249691434166664</v>
      </c>
      <c r="AC44" s="7">
        <f t="shared" si="72"/>
        <v>6.8365094567501501</v>
      </c>
      <c r="AD44" s="7">
        <f t="shared" si="72"/>
        <v>-11.32879225690948</v>
      </c>
      <c r="AE44" s="7">
        <f t="shared" si="72"/>
        <v>25.981032689513654</v>
      </c>
      <c r="AF44" s="7">
        <f t="shared" si="72"/>
        <v>19.229391479639105</v>
      </c>
    </row>
    <row r="45" spans="1:32" ht="15.75" customHeight="1" outlineLevel="1" x14ac:dyDescent="0.2">
      <c r="A45" s="4"/>
      <c r="B45" s="2" t="s">
        <v>19</v>
      </c>
      <c r="C45" s="2"/>
      <c r="D45" s="7">
        <f t="shared" ref="D45:AF45" si="73">D23-C23</f>
        <v>70.465933306456122</v>
      </c>
      <c r="E45" s="7">
        <f t="shared" si="73"/>
        <v>-152.25540931502383</v>
      </c>
      <c r="F45" s="7">
        <f t="shared" si="73"/>
        <v>-43.129093981759411</v>
      </c>
      <c r="G45" s="7">
        <f t="shared" si="73"/>
        <v>150.50302716571764</v>
      </c>
      <c r="H45" s="7">
        <f t="shared" si="73"/>
        <v>434.43804852572168</v>
      </c>
      <c r="I45" s="7">
        <f t="shared" si="73"/>
        <v>48.43834767108433</v>
      </c>
      <c r="J45" s="7">
        <f t="shared" si="73"/>
        <v>18.480404768029985</v>
      </c>
      <c r="K45" s="7">
        <f t="shared" si="73"/>
        <v>170.86801045525249</v>
      </c>
      <c r="L45" s="7">
        <f t="shared" si="73"/>
        <v>25.044388374918299</v>
      </c>
      <c r="M45" s="7">
        <f t="shared" si="73"/>
        <v>178.81582464581675</v>
      </c>
      <c r="N45" s="7">
        <f t="shared" si="73"/>
        <v>25.25248820091474</v>
      </c>
      <c r="O45" s="7">
        <f t="shared" si="73"/>
        <v>30.102174164098415</v>
      </c>
      <c r="P45" s="7">
        <f t="shared" si="73"/>
        <v>141.93215934041314</v>
      </c>
      <c r="Q45" s="7">
        <f t="shared" si="73"/>
        <v>72.596261829748528</v>
      </c>
      <c r="R45" s="7">
        <f t="shared" si="73"/>
        <v>148.92656584132419</v>
      </c>
      <c r="S45" s="7">
        <f t="shared" si="73"/>
        <v>146.36125744416586</v>
      </c>
      <c r="T45" s="7">
        <f t="shared" si="73"/>
        <v>147.92810656904658</v>
      </c>
      <c r="U45" s="7">
        <f t="shared" si="73"/>
        <v>140.46623170357498</v>
      </c>
      <c r="V45" s="7">
        <f t="shared" si="73"/>
        <v>337.29143784503367</v>
      </c>
      <c r="W45" s="7">
        <f t="shared" si="73"/>
        <v>20.027593505383265</v>
      </c>
      <c r="X45" s="7">
        <f t="shared" si="73"/>
        <v>-147.1539499226792</v>
      </c>
      <c r="Y45" s="7">
        <f t="shared" si="73"/>
        <v>139.00903306189639</v>
      </c>
      <c r="Z45" s="7">
        <f t="shared" si="73"/>
        <v>129.70288536660246</v>
      </c>
      <c r="AA45" s="7">
        <f t="shared" si="73"/>
        <v>87.167444124824215</v>
      </c>
      <c r="AB45" s="7">
        <f t="shared" si="73"/>
        <v>390.65198869500955</v>
      </c>
      <c r="AC45" s="7">
        <f t="shared" si="73"/>
        <v>62.700478248262698</v>
      </c>
      <c r="AD45" s="7">
        <f t="shared" si="73"/>
        <v>-8.5693606523086601</v>
      </c>
      <c r="AE45" s="7">
        <f t="shared" si="73"/>
        <v>325.16848542026582</v>
      </c>
      <c r="AF45" s="7">
        <f t="shared" si="73"/>
        <v>252.72123428763598</v>
      </c>
    </row>
    <row r="46" spans="1:32" ht="15.75" customHeight="1" outlineLevel="1" x14ac:dyDescent="0.2">
      <c r="A46" s="4"/>
      <c r="B46" s="2" t="s">
        <v>20</v>
      </c>
      <c r="C46" s="2"/>
      <c r="D46" s="13">
        <f t="shared" ref="D46:AF46" si="74">D24-C24</f>
        <v>-9.7560975609756184E-2</v>
      </c>
      <c r="E46" s="13">
        <f t="shared" si="74"/>
        <v>2.0540827147401917</v>
      </c>
      <c r="F46" s="13">
        <f t="shared" si="74"/>
        <v>-9.2114959469418167E-2</v>
      </c>
      <c r="G46" s="13">
        <f t="shared" si="74"/>
        <v>-0.49820959656242536</v>
      </c>
      <c r="H46" s="13">
        <f t="shared" si="74"/>
        <v>0.30804524114383192</v>
      </c>
      <c r="I46" s="13">
        <f t="shared" si="74"/>
        <v>-0.18488072211476414</v>
      </c>
      <c r="J46" s="13">
        <f t="shared" si="74"/>
        <v>0.56397163120567306</v>
      </c>
      <c r="K46" s="13">
        <f t="shared" si="74"/>
        <v>3.1515151515151274E-2</v>
      </c>
      <c r="L46" s="13">
        <f t="shared" si="74"/>
        <v>0.84578735330180521</v>
      </c>
      <c r="M46" s="13">
        <f t="shared" si="74"/>
        <v>0.2801749726605216</v>
      </c>
      <c r="N46" s="13">
        <f t="shared" si="74"/>
        <v>2.2198897927053096E-2</v>
      </c>
      <c r="O46" s="13">
        <f t="shared" si="74"/>
        <v>0.23305363967842574</v>
      </c>
      <c r="P46" s="13">
        <f t="shared" si="74"/>
        <v>0.46556058320764215</v>
      </c>
      <c r="Q46" s="13">
        <f t="shared" si="74"/>
        <v>0.71735566021280306</v>
      </c>
      <c r="R46" s="13">
        <f t="shared" si="74"/>
        <v>0.24495980210265955</v>
      </c>
      <c r="S46" s="13">
        <f t="shared" si="74"/>
        <v>-0.3306060606060619</v>
      </c>
      <c r="T46" s="13">
        <f t="shared" si="74"/>
        <v>1.091271929824563</v>
      </c>
      <c r="U46" s="13">
        <f t="shared" si="74"/>
        <v>0.68608874315125234</v>
      </c>
      <c r="V46" s="13">
        <f t="shared" si="74"/>
        <v>0.99669201192793544</v>
      </c>
      <c r="W46" s="13">
        <f t="shared" si="74"/>
        <v>-0.58055541714418801</v>
      </c>
      <c r="X46" s="13">
        <f t="shared" si="74"/>
        <v>0.69252004825775337</v>
      </c>
      <c r="Y46" s="13">
        <f t="shared" si="74"/>
        <v>0.88484624184106053</v>
      </c>
      <c r="Z46" s="13">
        <f t="shared" si="74"/>
        <v>0.70939285239803596</v>
      </c>
      <c r="AA46" s="13">
        <f t="shared" si="74"/>
        <v>0.94159544159543884</v>
      </c>
      <c r="AB46" s="13">
        <f t="shared" si="74"/>
        <v>0.92614486407590135</v>
      </c>
      <c r="AC46" s="13">
        <f t="shared" si="74"/>
        <v>0.82589622811117636</v>
      </c>
      <c r="AD46" s="13">
        <f t="shared" si="74"/>
        <v>1.2970035514785927</v>
      </c>
      <c r="AE46" s="13">
        <f t="shared" si="74"/>
        <v>0.53078199148011507</v>
      </c>
      <c r="AF46" s="13">
        <f t="shared" si="74"/>
        <v>0.19802135502447982</v>
      </c>
    </row>
    <row r="47" spans="1:32" ht="15.75" customHeight="1" outlineLevel="1" x14ac:dyDescent="0.2">
      <c r="A47" s="4"/>
      <c r="B47" s="2" t="s">
        <v>21</v>
      </c>
      <c r="C47" s="2"/>
      <c r="D47" s="13">
        <f t="shared" ref="D47:AF47" si="75">D25-C25</f>
        <v>7.1387433047284343E-2</v>
      </c>
      <c r="E47" s="13">
        <f t="shared" si="75"/>
        <v>0.11065156269100695</v>
      </c>
      <c r="F47" s="13">
        <f t="shared" si="75"/>
        <v>0.27292280618444398</v>
      </c>
      <c r="G47" s="13">
        <f t="shared" si="75"/>
        <v>7.893137674146411E-2</v>
      </c>
      <c r="H47" s="13">
        <f t="shared" si="75"/>
        <v>0.16763740817693629</v>
      </c>
      <c r="I47" s="13">
        <f t="shared" si="75"/>
        <v>-0.12994394068562887</v>
      </c>
      <c r="J47" s="13">
        <f t="shared" si="75"/>
        <v>7.1020209816196722E-2</v>
      </c>
      <c r="K47" s="13">
        <f t="shared" si="75"/>
        <v>2.5657061304340534E-2</v>
      </c>
      <c r="L47" s="13">
        <f t="shared" si="75"/>
        <v>0.15769554247266626</v>
      </c>
      <c r="M47" s="13">
        <f t="shared" si="75"/>
        <v>-9.2711396239866239E-3</v>
      </c>
      <c r="N47" s="13">
        <f t="shared" si="75"/>
        <v>2.3098085246863853E-2</v>
      </c>
      <c r="O47" s="13">
        <f t="shared" si="75"/>
        <v>4.3003105948713483E-3</v>
      </c>
      <c r="P47" s="13">
        <f t="shared" si="75"/>
        <v>-4.7768766212105351E-2</v>
      </c>
      <c r="Q47" s="13">
        <f t="shared" si="75"/>
        <v>1.2263615803890016E-2</v>
      </c>
      <c r="R47" s="13">
        <f t="shared" si="75"/>
        <v>6.4610556815506204E-2</v>
      </c>
      <c r="S47" s="13">
        <f t="shared" si="75"/>
        <v>4.7624494925938787E-2</v>
      </c>
      <c r="T47" s="13">
        <f t="shared" si="75"/>
        <v>8.1627516778523646E-2</v>
      </c>
      <c r="U47" s="13">
        <f t="shared" si="75"/>
        <v>8.3866885050625228E-2</v>
      </c>
      <c r="V47" s="13">
        <f t="shared" si="75"/>
        <v>0.1283939478137528</v>
      </c>
      <c r="W47" s="13">
        <f t="shared" si="75"/>
        <v>0.10607521490978034</v>
      </c>
      <c r="X47" s="13">
        <f t="shared" si="75"/>
        <v>6.7648800710689905E-2</v>
      </c>
      <c r="Y47" s="13">
        <f t="shared" si="75"/>
        <v>7.6600809860722041E-2</v>
      </c>
      <c r="Z47" s="13">
        <f t="shared" si="75"/>
        <v>4.8957799377622901E-2</v>
      </c>
      <c r="AA47" s="13">
        <f t="shared" si="75"/>
        <v>4.094560135776959E-2</v>
      </c>
      <c r="AB47" s="13">
        <f t="shared" si="75"/>
        <v>0.10156325652795672</v>
      </c>
      <c r="AC47" s="13">
        <f t="shared" si="75"/>
        <v>5.1381120896549781E-3</v>
      </c>
      <c r="AD47" s="13">
        <f t="shared" si="75"/>
        <v>7.4944755300244914E-2</v>
      </c>
      <c r="AE47" s="13">
        <f t="shared" si="75"/>
        <v>6.4791226384457001E-2</v>
      </c>
      <c r="AF47" s="13">
        <f t="shared" si="75"/>
        <v>-5.3648631605498487E-2</v>
      </c>
    </row>
    <row r="48" spans="1:32" ht="15.75" customHeight="1" outlineLevel="1" x14ac:dyDescent="0.2">
      <c r="A48" s="4"/>
      <c r="B48" s="2" t="s">
        <v>22</v>
      </c>
      <c r="C48" s="2"/>
      <c r="D48" s="13">
        <f t="shared" ref="D48:AF48" si="76">D26-C26</f>
        <v>0.19838161608017035</v>
      </c>
      <c r="E48" s="13">
        <f t="shared" si="76"/>
        <v>5.2992950572511965E-2</v>
      </c>
      <c r="F48" s="13">
        <f t="shared" si="76"/>
        <v>0.62696406374390712</v>
      </c>
      <c r="G48" s="13">
        <f t="shared" si="76"/>
        <v>-0.26886633206544985</v>
      </c>
      <c r="H48" s="13">
        <f t="shared" si="76"/>
        <v>-0.47760482305255625</v>
      </c>
      <c r="I48" s="13">
        <f t="shared" si="76"/>
        <v>0.15786165146778952</v>
      </c>
      <c r="J48" s="13">
        <f t="shared" si="76"/>
        <v>0.37847192445854638</v>
      </c>
      <c r="K48" s="13">
        <f t="shared" si="76"/>
        <v>0.26447218614197965</v>
      </c>
      <c r="L48" s="13">
        <f t="shared" si="76"/>
        <v>0.5472385758340339</v>
      </c>
      <c r="M48" s="13">
        <f t="shared" si="76"/>
        <v>0.21411832843268286</v>
      </c>
      <c r="N48" s="13">
        <f t="shared" si="76"/>
        <v>0.1646602107940236</v>
      </c>
      <c r="O48" s="13">
        <f t="shared" si="76"/>
        <v>0.30030147760495485</v>
      </c>
      <c r="P48" s="13">
        <f t="shared" si="76"/>
        <v>0.2608350385605398</v>
      </c>
      <c r="Q48" s="13">
        <f t="shared" si="76"/>
        <v>0.25282595337775504</v>
      </c>
      <c r="R48" s="13">
        <f t="shared" si="76"/>
        <v>0.74863017347603389</v>
      </c>
      <c r="S48" s="13">
        <f t="shared" si="76"/>
        <v>0.17017964189451273</v>
      </c>
      <c r="T48" s="13">
        <f t="shared" si="76"/>
        <v>0.33121737509321481</v>
      </c>
      <c r="U48" s="13">
        <f t="shared" si="76"/>
        <v>0.19679786248428144</v>
      </c>
      <c r="V48" s="13">
        <f t="shared" si="76"/>
        <v>0.45293561466196941</v>
      </c>
      <c r="W48" s="13">
        <f t="shared" si="76"/>
        <v>0.33273575919106335</v>
      </c>
      <c r="X48" s="13">
        <f t="shared" si="76"/>
        <v>9.139440002632071E-2</v>
      </c>
      <c r="Y48" s="13">
        <f t="shared" si="76"/>
        <v>0.27198193387620684</v>
      </c>
      <c r="Z48" s="13">
        <f t="shared" si="76"/>
        <v>3.7660308099527029E-2</v>
      </c>
      <c r="AA48" s="13">
        <f t="shared" si="76"/>
        <v>2.8185709309548557E-2</v>
      </c>
      <c r="AB48" s="13">
        <f t="shared" si="76"/>
        <v>0.4341369810570086</v>
      </c>
      <c r="AC48" s="13">
        <f t="shared" si="76"/>
        <v>-1.3906753815680517E-2</v>
      </c>
      <c r="AD48" s="13">
        <f t="shared" si="76"/>
        <v>0.28480552342800181</v>
      </c>
      <c r="AE48" s="13">
        <f t="shared" si="76"/>
        <v>0.15356998795240351</v>
      </c>
      <c r="AF48" s="13">
        <f t="shared" si="76"/>
        <v>0.1305360070626822</v>
      </c>
    </row>
    <row r="49" spans="1:32" ht="15.75" customHeight="1" outlineLevel="1" x14ac:dyDescent="0.2">
      <c r="A49" s="4"/>
      <c r="B49" s="2" t="s">
        <v>23</v>
      </c>
      <c r="C49" s="2"/>
      <c r="D49" s="13">
        <f t="shared" ref="D49:AF49" si="77">D27-C27</f>
        <v>1.8078809403010432E-2</v>
      </c>
      <c r="E49" s="13">
        <f t="shared" si="77"/>
        <v>-0.10229397695151121</v>
      </c>
      <c r="F49" s="13">
        <f t="shared" si="77"/>
        <v>9.515142510462038E-3</v>
      </c>
      <c r="G49" s="13">
        <f t="shared" si="77"/>
        <v>-0.18972563250356078</v>
      </c>
      <c r="H49" s="13">
        <f t="shared" si="77"/>
        <v>-0.32619110068812307</v>
      </c>
      <c r="I49" s="13">
        <f t="shared" si="77"/>
        <v>0.1596824432521351</v>
      </c>
      <c r="J49" s="13">
        <f t="shared" si="77"/>
        <v>0.10011777266124611</v>
      </c>
      <c r="K49" s="13">
        <f t="shared" si="77"/>
        <v>8.6302573271663574E-2</v>
      </c>
      <c r="L49" s="13">
        <f t="shared" si="77"/>
        <v>8.4486693707324978E-2</v>
      </c>
      <c r="M49" s="13">
        <f t="shared" si="77"/>
        <v>8.9076510495485817E-2</v>
      </c>
      <c r="N49" s="13">
        <f t="shared" si="77"/>
        <v>4.2687978245746994E-2</v>
      </c>
      <c r="O49" s="13">
        <f t="shared" si="77"/>
        <v>0.10945971249963993</v>
      </c>
      <c r="P49" s="13">
        <f t="shared" si="77"/>
        <v>0.14376288740174381</v>
      </c>
      <c r="Q49" s="13">
        <f t="shared" si="77"/>
        <v>8.4712199217626072E-2</v>
      </c>
      <c r="R49" s="13">
        <f t="shared" si="77"/>
        <v>0.21610312648380159</v>
      </c>
      <c r="S49" s="13">
        <f t="shared" si="77"/>
        <v>1.2994358761741598E-2</v>
      </c>
      <c r="T49" s="13">
        <f t="shared" si="77"/>
        <v>3.5304576305640989E-2</v>
      </c>
      <c r="U49" s="13">
        <f t="shared" si="77"/>
        <v>-1.5346417772903465E-2</v>
      </c>
      <c r="V49" s="13">
        <f t="shared" si="77"/>
        <v>2.8291579989383475E-2</v>
      </c>
      <c r="W49" s="13">
        <f t="shared" si="77"/>
        <v>8.3788032147626978E-3</v>
      </c>
      <c r="X49" s="13">
        <f t="shared" si="77"/>
        <v>-3.2716377897395787E-2</v>
      </c>
      <c r="Y49" s="13">
        <f t="shared" si="77"/>
        <v>1.6032882159180861E-2</v>
      </c>
      <c r="Z49" s="13">
        <f t="shared" si="77"/>
        <v>-3.1105521263474323E-2</v>
      </c>
      <c r="AA49" s="13">
        <f t="shared" si="77"/>
        <v>-2.6303935390242561E-2</v>
      </c>
      <c r="AB49" s="13">
        <f t="shared" si="77"/>
        <v>4.2504846851588063E-2</v>
      </c>
      <c r="AC49" s="13">
        <f t="shared" si="77"/>
        <v>-8.2478600994848605E-3</v>
      </c>
      <c r="AD49" s="13">
        <f t="shared" si="77"/>
        <v>1.9909314078159213E-2</v>
      </c>
      <c r="AE49" s="13">
        <f t="shared" si="77"/>
        <v>-9.1086746104434013E-3</v>
      </c>
      <c r="AF49" s="13">
        <f t="shared" si="77"/>
        <v>7.9950162107300216E-2</v>
      </c>
    </row>
    <row r="50" spans="1:32" ht="15.75" customHeight="1" outlineLevel="1" x14ac:dyDescent="0.2">
      <c r="A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32" ht="15.75" customHeight="1" outlineLevel="1" x14ac:dyDescent="0.2">
      <c r="A51" s="4" t="s">
        <v>26</v>
      </c>
      <c r="C51" s="5">
        <f t="shared" ref="C51:Z51" si="78">C$5</f>
        <v>42185</v>
      </c>
      <c r="D51" s="5">
        <f t="shared" si="78"/>
        <v>42277</v>
      </c>
      <c r="E51" s="5">
        <f t="shared" si="78"/>
        <v>42369</v>
      </c>
      <c r="F51" s="5">
        <f t="shared" si="78"/>
        <v>42460</v>
      </c>
      <c r="G51" s="5">
        <f t="shared" si="78"/>
        <v>42551</v>
      </c>
      <c r="H51" s="5">
        <f t="shared" si="78"/>
        <v>42643</v>
      </c>
      <c r="I51" s="5">
        <f t="shared" si="78"/>
        <v>42735</v>
      </c>
      <c r="J51" s="5">
        <f t="shared" si="78"/>
        <v>42825</v>
      </c>
      <c r="K51" s="5">
        <f t="shared" si="78"/>
        <v>42916</v>
      </c>
      <c r="L51" s="5">
        <f t="shared" si="78"/>
        <v>43008</v>
      </c>
      <c r="M51" s="5">
        <f t="shared" si="78"/>
        <v>43100</v>
      </c>
      <c r="N51" s="5">
        <f t="shared" si="78"/>
        <v>43190</v>
      </c>
      <c r="O51" s="5">
        <f t="shared" si="78"/>
        <v>43281</v>
      </c>
      <c r="P51" s="5">
        <f t="shared" si="78"/>
        <v>43373</v>
      </c>
      <c r="Q51" s="5">
        <f t="shared" si="78"/>
        <v>43465</v>
      </c>
      <c r="R51" s="5">
        <f t="shared" si="78"/>
        <v>43555</v>
      </c>
      <c r="S51" s="5">
        <f t="shared" si="78"/>
        <v>43646</v>
      </c>
      <c r="T51" s="5">
        <f t="shared" si="78"/>
        <v>43738</v>
      </c>
      <c r="U51" s="5">
        <f t="shared" si="78"/>
        <v>43830</v>
      </c>
      <c r="V51" s="5">
        <f t="shared" si="78"/>
        <v>43921</v>
      </c>
      <c r="W51" s="5">
        <f t="shared" si="78"/>
        <v>44012</v>
      </c>
      <c r="X51" s="5">
        <f t="shared" si="78"/>
        <v>44104</v>
      </c>
      <c r="Y51" s="5">
        <f t="shared" si="78"/>
        <v>44185</v>
      </c>
      <c r="Z51" s="5">
        <f t="shared" si="78"/>
        <v>44286</v>
      </c>
      <c r="AA51" s="6">
        <f>AA$5</f>
        <v>44377</v>
      </c>
      <c r="AB51" s="6">
        <f>AB$5</f>
        <v>44469</v>
      </c>
      <c r="AC51" s="6">
        <f>AC$5</f>
        <v>44561</v>
      </c>
      <c r="AD51" s="6">
        <f>AD$5</f>
        <v>44651</v>
      </c>
      <c r="AE51" s="6">
        <f>AE$5</f>
        <v>44742</v>
      </c>
      <c r="AF51" s="6">
        <f>AF$5</f>
        <v>44834</v>
      </c>
    </row>
    <row r="52" spans="1:32" ht="15.75" customHeight="1" outlineLevel="1" x14ac:dyDescent="0.2">
      <c r="A52" s="4"/>
      <c r="B52" s="2" t="s">
        <v>4</v>
      </c>
      <c r="C52" s="2"/>
      <c r="D52" s="14">
        <f t="shared" ref="D52:AF52" si="79">IFERROR(D6/C6-1,"-")</f>
        <v>0.16374269005847952</v>
      </c>
      <c r="E52" s="14">
        <f t="shared" si="79"/>
        <v>0.11055276381909551</v>
      </c>
      <c r="F52" s="14">
        <f t="shared" si="79"/>
        <v>6.3348416289592757E-2</v>
      </c>
      <c r="G52" s="14">
        <f t="shared" si="79"/>
        <v>0.31063829787234032</v>
      </c>
      <c r="H52" s="14">
        <f t="shared" si="79"/>
        <v>1.5779220779220777</v>
      </c>
      <c r="I52" s="14">
        <f t="shared" si="79"/>
        <v>0.14483627204030225</v>
      </c>
      <c r="J52" s="14">
        <f t="shared" si="79"/>
        <v>0.10231023102310233</v>
      </c>
      <c r="K52" s="14">
        <f t="shared" si="79"/>
        <v>0.21756487025948101</v>
      </c>
      <c r="L52" s="14">
        <f t="shared" si="79"/>
        <v>7.7049180327868783E-2</v>
      </c>
      <c r="M52" s="14">
        <f t="shared" si="79"/>
        <v>0.21537290715372914</v>
      </c>
      <c r="N52" s="14">
        <f t="shared" si="79"/>
        <v>0.12085159674389478</v>
      </c>
      <c r="O52" s="14">
        <f t="shared" si="79"/>
        <v>0.1089385474860336</v>
      </c>
      <c r="P52" s="14">
        <f t="shared" si="79"/>
        <v>0.20151133501259455</v>
      </c>
      <c r="Q52" s="14">
        <f t="shared" si="79"/>
        <v>0.13878406708595392</v>
      </c>
      <c r="R52" s="14">
        <f t="shared" si="79"/>
        <v>0.14543446244477165</v>
      </c>
      <c r="S52" s="14">
        <f t="shared" si="79"/>
        <v>0.16007714561234332</v>
      </c>
      <c r="T52" s="14">
        <f t="shared" si="79"/>
        <v>0.12801330008312561</v>
      </c>
      <c r="U52" s="14">
        <f t="shared" si="79"/>
        <v>0.1179071481208549</v>
      </c>
      <c r="V52" s="14">
        <f t="shared" si="79"/>
        <v>0.19006811689738523</v>
      </c>
      <c r="W52" s="14">
        <f t="shared" si="79"/>
        <v>4.3389955686853776E-2</v>
      </c>
      <c r="X52" s="14">
        <f t="shared" si="79"/>
        <v>2.3358697575650345E-2</v>
      </c>
      <c r="Y52" s="14">
        <f t="shared" si="79"/>
        <v>8.0926854573750706E-2</v>
      </c>
      <c r="Z52" s="14">
        <f t="shared" si="79"/>
        <v>8.014717645176761E-2</v>
      </c>
      <c r="AA52" s="14">
        <f t="shared" si="79"/>
        <v>0.10885663507109</v>
      </c>
      <c r="AB52" s="14">
        <f t="shared" si="79"/>
        <v>0.14224656070522235</v>
      </c>
      <c r="AC52" s="14">
        <f t="shared" si="79"/>
        <v>7.0743685687558511E-2</v>
      </c>
      <c r="AD52" s="14">
        <f t="shared" si="79"/>
        <v>3.2652615485420977E-2</v>
      </c>
      <c r="AE52" s="14">
        <f t="shared" si="79"/>
        <v>0.13102791878172582</v>
      </c>
      <c r="AF52" s="14">
        <f t="shared" si="79"/>
        <v>8.5366993922393553E-2</v>
      </c>
    </row>
    <row r="53" spans="1:32" ht="15.75" customHeight="1" outlineLevel="1" x14ac:dyDescent="0.2">
      <c r="A53" s="4"/>
      <c r="B53" s="2" t="s">
        <v>5</v>
      </c>
      <c r="C53" s="2"/>
      <c r="D53" s="14">
        <f t="shared" ref="D53:AF53" si="80">IFERROR(D7/C7-1,"-")</f>
        <v>0.12654320987654311</v>
      </c>
      <c r="E53" s="14">
        <f t="shared" si="80"/>
        <v>0.38082191780821928</v>
      </c>
      <c r="F53" s="14">
        <f t="shared" si="80"/>
        <v>0.27182539682539675</v>
      </c>
      <c r="G53" s="14">
        <f t="shared" si="80"/>
        <v>0.14820592823712953</v>
      </c>
      <c r="H53" s="14">
        <f t="shared" si="80"/>
        <v>0.91440217391304346</v>
      </c>
      <c r="I53" s="14">
        <f t="shared" si="80"/>
        <v>4.968062455642297E-2</v>
      </c>
      <c r="J53" s="14">
        <f t="shared" si="80"/>
        <v>0.12102772143340101</v>
      </c>
      <c r="K53" s="14">
        <f t="shared" si="80"/>
        <v>0.10313630880579017</v>
      </c>
      <c r="L53" s="14">
        <f t="shared" si="80"/>
        <v>0.12848551120831053</v>
      </c>
      <c r="M53" s="14">
        <f t="shared" si="80"/>
        <v>9.4476744186046568E-2</v>
      </c>
      <c r="N53" s="14">
        <f t="shared" si="80"/>
        <v>0.11553784860557759</v>
      </c>
      <c r="O53" s="14">
        <f t="shared" si="80"/>
        <v>9.3253968253968145E-2</v>
      </c>
      <c r="P53" s="14">
        <f t="shared" si="80"/>
        <v>9.8366606170599002E-2</v>
      </c>
      <c r="Q53" s="14">
        <f t="shared" si="80"/>
        <v>0.10508922670191678</v>
      </c>
      <c r="R53" s="14">
        <f t="shared" si="80"/>
        <v>9.6889952153110137E-2</v>
      </c>
      <c r="S53" s="14">
        <f t="shared" si="80"/>
        <v>0.10932388222464562</v>
      </c>
      <c r="T53" s="14">
        <f t="shared" si="80"/>
        <v>9.4863602850823403E-2</v>
      </c>
      <c r="U53" s="14">
        <f t="shared" si="80"/>
        <v>9.1582491582491654E-2</v>
      </c>
      <c r="V53" s="14">
        <f t="shared" si="80"/>
        <v>0.10528480361916515</v>
      </c>
      <c r="W53" s="14">
        <f t="shared" si="80"/>
        <v>7.2930232558139574E-2</v>
      </c>
      <c r="X53" s="14">
        <f t="shared" si="80"/>
        <v>9.8144615918154932E-2</v>
      </c>
      <c r="Y53" s="14">
        <f t="shared" si="80"/>
        <v>5.6529291015316563E-2</v>
      </c>
      <c r="Z53" s="14">
        <f t="shared" si="80"/>
        <v>5.1711253923180323E-2</v>
      </c>
      <c r="AA53" s="14">
        <f t="shared" si="80"/>
        <v>9.2653119226943303E-2</v>
      </c>
      <c r="AB53" s="14">
        <f t="shared" si="80"/>
        <v>5.1372089998699355E-2</v>
      </c>
      <c r="AC53" s="14">
        <f t="shared" si="80"/>
        <v>5.4304799604156351E-2</v>
      </c>
      <c r="AD53" s="14">
        <f t="shared" si="80"/>
        <v>5.7374164026751107E-2</v>
      </c>
      <c r="AE53" s="14">
        <f t="shared" si="80"/>
        <v>5.914336440301815E-2</v>
      </c>
      <c r="AF53" s="14">
        <f t="shared" si="80"/>
        <v>6.390780513357841E-3</v>
      </c>
    </row>
    <row r="54" spans="1:32" ht="15.75" customHeight="1" outlineLevel="1" x14ac:dyDescent="0.2">
      <c r="A54" s="4"/>
      <c r="B54" s="2" t="s">
        <v>6</v>
      </c>
      <c r="C54" s="2"/>
      <c r="D54" s="14" t="str">
        <f t="shared" ref="D54:AF54" si="81">IFERROR(D8/C8-1,"-")</f>
        <v>-</v>
      </c>
      <c r="E54" s="14" t="str">
        <f t="shared" si="81"/>
        <v>-</v>
      </c>
      <c r="F54" s="14" t="str">
        <f t="shared" si="81"/>
        <v>-</v>
      </c>
      <c r="G54" s="14" t="str">
        <f t="shared" si="81"/>
        <v>-</v>
      </c>
      <c r="H54" s="14" t="str">
        <f t="shared" si="81"/>
        <v>-</v>
      </c>
      <c r="I54" s="14" t="str">
        <f t="shared" si="81"/>
        <v>-</v>
      </c>
      <c r="J54" s="14" t="str">
        <f t="shared" si="81"/>
        <v>-</v>
      </c>
      <c r="K54" s="14" t="str">
        <f t="shared" si="81"/>
        <v>-</v>
      </c>
      <c r="L54" s="14" t="str">
        <f t="shared" si="81"/>
        <v>-</v>
      </c>
      <c r="M54" s="14" t="str">
        <f t="shared" si="81"/>
        <v>-</v>
      </c>
      <c r="N54" s="14" t="str">
        <f t="shared" si="81"/>
        <v>-</v>
      </c>
      <c r="O54" s="14">
        <f t="shared" si="81"/>
        <v>1.75</v>
      </c>
      <c r="P54" s="14">
        <f t="shared" si="81"/>
        <v>0.56818181818181812</v>
      </c>
      <c r="Q54" s="14">
        <f t="shared" si="81"/>
        <v>0.43478260869565211</v>
      </c>
      <c r="R54" s="14">
        <f t="shared" si="81"/>
        <v>0.32323232323232332</v>
      </c>
      <c r="S54" s="14">
        <f t="shared" si="81"/>
        <v>0.33587786259541974</v>
      </c>
      <c r="T54" s="14">
        <f t="shared" si="81"/>
        <v>0.13142857142857145</v>
      </c>
      <c r="U54" s="14">
        <f t="shared" si="81"/>
        <v>0.1515151515151516</v>
      </c>
      <c r="V54" s="14">
        <f t="shared" si="81"/>
        <v>0.17543859649122817</v>
      </c>
      <c r="W54" s="14">
        <f t="shared" si="81"/>
        <v>0.14552238805970141</v>
      </c>
      <c r="X54" s="14">
        <f t="shared" si="81"/>
        <v>0.11726384364820852</v>
      </c>
      <c r="Y54" s="14">
        <f t="shared" si="81"/>
        <v>0.1137026239067056</v>
      </c>
      <c r="Z54" s="14">
        <f t="shared" si="81"/>
        <v>0.10471204188481686</v>
      </c>
      <c r="AA54" s="14">
        <f t="shared" si="81"/>
        <v>0.18957345971563977</v>
      </c>
      <c r="AB54" s="14">
        <f t="shared" si="81"/>
        <v>8.1673306772908294E-2</v>
      </c>
      <c r="AC54" s="14">
        <f t="shared" si="81"/>
        <v>0.11049723756906071</v>
      </c>
      <c r="AD54" s="14">
        <f t="shared" si="81"/>
        <v>0.11111111111111116</v>
      </c>
      <c r="AE54" s="14">
        <f t="shared" si="81"/>
        <v>9.1044776119403092E-2</v>
      </c>
      <c r="AF54" s="14">
        <f t="shared" si="81"/>
        <v>5.6087551299589533E-2</v>
      </c>
    </row>
    <row r="55" spans="1:32" ht="15.75" customHeight="1" outlineLevel="1" x14ac:dyDescent="0.2">
      <c r="A55" s="4"/>
      <c r="B55" s="2" t="s">
        <v>36</v>
      </c>
      <c r="C55" s="2"/>
      <c r="D55" s="14" t="str">
        <f t="shared" ref="D55" si="82">IFERROR(D9/C9-1,"-")</f>
        <v>-</v>
      </c>
      <c r="E55" s="14" t="str">
        <f t="shared" ref="E55" si="83">IFERROR(E9/D9-1,"-")</f>
        <v>-</v>
      </c>
      <c r="F55" s="14" t="str">
        <f t="shared" ref="F55" si="84">IFERROR(F9/E9-1,"-")</f>
        <v>-</v>
      </c>
      <c r="G55" s="14" t="str">
        <f t="shared" ref="G55" si="85">IFERROR(G9/F9-1,"-")</f>
        <v>-</v>
      </c>
      <c r="H55" s="14" t="str">
        <f t="shared" ref="H55" si="86">IFERROR(H9/G9-1,"-")</f>
        <v>-</v>
      </c>
      <c r="I55" s="14" t="str">
        <f t="shared" ref="I55" si="87">IFERROR(I9/H9-1,"-")</f>
        <v>-</v>
      </c>
      <c r="J55" s="14" t="str">
        <f t="shared" ref="J55" si="88">IFERROR(J9/I9-1,"-")</f>
        <v>-</v>
      </c>
      <c r="K55" s="14" t="str">
        <f t="shared" ref="K55" si="89">IFERROR(K9/J9-1,"-")</f>
        <v>-</v>
      </c>
      <c r="L55" s="14" t="str">
        <f t="shared" ref="L55" si="90">IFERROR(L9/K9-1,"-")</f>
        <v>-</v>
      </c>
      <c r="M55" s="14" t="str">
        <f t="shared" ref="M55" si="91">IFERROR(M9/L9-1,"-")</f>
        <v>-</v>
      </c>
      <c r="N55" s="14" t="str">
        <f t="shared" ref="N55" si="92">IFERROR(N9/M9-1,"-")</f>
        <v>-</v>
      </c>
      <c r="O55" s="14" t="str">
        <f t="shared" ref="O55" si="93">IFERROR(O9/N9-1,"-")</f>
        <v>-</v>
      </c>
      <c r="P55" s="14" t="str">
        <f t="shared" ref="P55" si="94">IFERROR(P9/O9-1,"-")</f>
        <v>-</v>
      </c>
      <c r="Q55" s="14" t="str">
        <f t="shared" ref="Q55" si="95">IFERROR(Q9/P9-1,"-")</f>
        <v>-</v>
      </c>
      <c r="R55" s="14" t="str">
        <f t="shared" ref="R55" si="96">IFERROR(R9/Q9-1,"-")</f>
        <v>-</v>
      </c>
      <c r="S55" s="14" t="str">
        <f t="shared" ref="S55" si="97">IFERROR(S9/R9-1,"-")</f>
        <v>-</v>
      </c>
      <c r="T55" s="14" t="str">
        <f t="shared" ref="T55" si="98">IFERROR(T9/S9-1,"-")</f>
        <v>-</v>
      </c>
      <c r="U55" s="14" t="str">
        <f t="shared" ref="U55" si="99">IFERROR(U9/T9-1,"-")</f>
        <v>-</v>
      </c>
      <c r="V55" s="14" t="str">
        <f t="shared" ref="V55" si="100">IFERROR(V9/U9-1,"-")</f>
        <v>-</v>
      </c>
      <c r="W55" s="14" t="str">
        <f t="shared" ref="W55" si="101">IFERROR(W9/V9-1,"-")</f>
        <v>-</v>
      </c>
      <c r="X55" s="14" t="str">
        <f t="shared" ref="X55" si="102">IFERROR(X9/W9-1,"-")</f>
        <v>-</v>
      </c>
      <c r="Y55" s="14" t="str">
        <f t="shared" ref="Y55" si="103">IFERROR(Y9/X9-1,"-")</f>
        <v>-</v>
      </c>
      <c r="Z55" s="14" t="str">
        <f t="shared" ref="Z55" si="104">IFERROR(Z9/Y9-1,"-")</f>
        <v>-</v>
      </c>
      <c r="AA55" s="14" t="str">
        <f t="shared" ref="AA55" si="105">IFERROR(AA9/Z9-1,"-")</f>
        <v>-</v>
      </c>
      <c r="AB55" s="14">
        <f t="shared" ref="AB55" si="106">IFERROR(AB9/AA9-1,"-")</f>
        <v>0.33333333333333326</v>
      </c>
      <c r="AC55" s="14">
        <f t="shared" ref="AC55:AF55" si="107">IFERROR(AC9/AB9-1,"-")</f>
        <v>0.4285714285714286</v>
      </c>
      <c r="AD55" s="14">
        <f t="shared" si="107"/>
        <v>0.47500000000000009</v>
      </c>
      <c r="AE55" s="14">
        <f t="shared" si="107"/>
        <v>0.23728813559322037</v>
      </c>
      <c r="AF55" s="14">
        <f t="shared" si="107"/>
        <v>0.30136986301369872</v>
      </c>
    </row>
    <row r="56" spans="1:32" ht="15.75" customHeight="1" outlineLevel="1" x14ac:dyDescent="0.2">
      <c r="A56" s="4"/>
      <c r="B56" s="2" t="s">
        <v>7</v>
      </c>
      <c r="C56" s="2"/>
      <c r="D56" s="14">
        <f t="shared" ref="D56:AF56" si="108">IFERROR(D10/C10-1,"-")</f>
        <v>0.13538873994638068</v>
      </c>
      <c r="E56" s="14">
        <f t="shared" si="108"/>
        <v>0.31995277449822912</v>
      </c>
      <c r="F56" s="14">
        <f t="shared" si="108"/>
        <v>0.27728085867620744</v>
      </c>
      <c r="G56" s="14">
        <f t="shared" si="108"/>
        <v>5.0420168067226934E-2</v>
      </c>
      <c r="H56" s="14">
        <f t="shared" si="108"/>
        <v>0.6080000000000001</v>
      </c>
      <c r="I56" s="14">
        <f t="shared" si="108"/>
        <v>0.14759535655058054</v>
      </c>
      <c r="J56" s="14">
        <f t="shared" si="108"/>
        <v>0.18099710982658967</v>
      </c>
      <c r="K56" s="14">
        <f t="shared" si="108"/>
        <v>0.15142245334964821</v>
      </c>
      <c r="L56" s="14">
        <f t="shared" si="108"/>
        <v>0.17481402763018061</v>
      </c>
      <c r="M56" s="14">
        <f t="shared" si="108"/>
        <v>0.13998190863862514</v>
      </c>
      <c r="N56" s="14">
        <f t="shared" si="108"/>
        <v>0.1368776036500694</v>
      </c>
      <c r="O56" s="14">
        <f t="shared" si="108"/>
        <v>0.14587332053742808</v>
      </c>
      <c r="P56" s="14">
        <f t="shared" si="108"/>
        <v>0.16461093345515465</v>
      </c>
      <c r="Q56" s="14">
        <f t="shared" si="108"/>
        <v>0.14212866108786604</v>
      </c>
      <c r="R56" s="14">
        <f t="shared" si="108"/>
        <v>0.18763594733829425</v>
      </c>
      <c r="S56" s="14">
        <f t="shared" si="108"/>
        <v>0.11442066705224607</v>
      </c>
      <c r="T56" s="14">
        <f t="shared" si="108"/>
        <v>0.10846812559467178</v>
      </c>
      <c r="U56" s="14">
        <f t="shared" si="108"/>
        <v>8.5758876316816224E-2</v>
      </c>
      <c r="V56" s="14">
        <f t="shared" si="108"/>
        <v>0.11621388529538601</v>
      </c>
      <c r="W56" s="14">
        <f t="shared" si="108"/>
        <v>7.6041465456184509E-2</v>
      </c>
      <c r="X56" s="14">
        <f t="shared" si="108"/>
        <v>8.5746768788894201E-2</v>
      </c>
      <c r="Y56" s="14">
        <f t="shared" si="108"/>
        <v>6.2441443923946016E-2</v>
      </c>
      <c r="Z56" s="14">
        <f t="shared" si="108"/>
        <v>4.0356883494138351E-2</v>
      </c>
      <c r="AA56" s="14">
        <f t="shared" si="108"/>
        <v>8.256880733944949E-2</v>
      </c>
      <c r="AB56" s="14">
        <f t="shared" si="108"/>
        <v>6.7197862932940389E-2</v>
      </c>
      <c r="AC56" s="14">
        <f t="shared" si="108"/>
        <v>5.1270985283328407E-2</v>
      </c>
      <c r="AD56" s="14">
        <f t="shared" si="108"/>
        <v>6.4739931852703325E-2</v>
      </c>
      <c r="AE56" s="14">
        <f t="shared" si="108"/>
        <v>5.5791178285009346E-2</v>
      </c>
      <c r="AF56" s="14">
        <f t="shared" si="108"/>
        <v>3.4437424679545803E-2</v>
      </c>
    </row>
    <row r="57" spans="1:32" ht="15.75" customHeight="1" outlineLevel="1" x14ac:dyDescent="0.2">
      <c r="A57" s="4"/>
      <c r="B57" s="2" t="s">
        <v>8</v>
      </c>
      <c r="C57" s="2"/>
      <c r="D57" s="14">
        <f t="shared" ref="D57:AF57" si="109">IFERROR(D11/C11-1,"-")</f>
        <v>0.13888888888888884</v>
      </c>
      <c r="E57" s="14">
        <f t="shared" si="109"/>
        <v>0.12195121951219523</v>
      </c>
      <c r="F57" s="14">
        <f t="shared" si="109"/>
        <v>0.28260869565217384</v>
      </c>
      <c r="G57" s="14">
        <f t="shared" si="109"/>
        <v>0.20338983050847448</v>
      </c>
      <c r="H57" s="14">
        <f t="shared" si="109"/>
        <v>0.85915492957746475</v>
      </c>
      <c r="I57" s="14">
        <f t="shared" si="109"/>
        <v>6.8181818181818121E-2</v>
      </c>
      <c r="J57" s="14">
        <f t="shared" si="109"/>
        <v>6.3829787234042534E-2</v>
      </c>
      <c r="K57" s="14">
        <f t="shared" si="109"/>
        <v>0.10000000000000009</v>
      </c>
      <c r="L57" s="14">
        <f t="shared" si="109"/>
        <v>4.8484848484848575E-2</v>
      </c>
      <c r="M57" s="14">
        <f t="shared" si="109"/>
        <v>6.9364161849710948E-2</v>
      </c>
      <c r="N57" s="14">
        <f t="shared" si="109"/>
        <v>0.11351351351351346</v>
      </c>
      <c r="O57" s="14">
        <f t="shared" si="109"/>
        <v>7.2815533980582492E-2</v>
      </c>
      <c r="P57" s="14">
        <f t="shared" si="109"/>
        <v>5.8823529411764719E-2</v>
      </c>
      <c r="Q57" s="14">
        <f t="shared" si="109"/>
        <v>4.7008547008547064E-2</v>
      </c>
      <c r="R57" s="14">
        <f t="shared" si="109"/>
        <v>7.7551020408163307E-2</v>
      </c>
      <c r="S57" s="14">
        <f t="shared" si="109"/>
        <v>0.13636363636363646</v>
      </c>
      <c r="T57" s="14">
        <f t="shared" si="109"/>
        <v>1.3333333333333419E-2</v>
      </c>
      <c r="U57" s="14">
        <f t="shared" si="109"/>
        <v>4.2763157894736947E-2</v>
      </c>
      <c r="V57" s="14">
        <f t="shared" si="109"/>
        <v>3.7854889589905349E-2</v>
      </c>
      <c r="W57" s="14">
        <f t="shared" si="109"/>
        <v>0.11246200607902734</v>
      </c>
      <c r="X57" s="14">
        <f t="shared" si="109"/>
        <v>5.1912568306010876E-2</v>
      </c>
      <c r="Y57" s="14">
        <f t="shared" si="109"/>
        <v>2.5974025974024872E-3</v>
      </c>
      <c r="Z57" s="14">
        <f t="shared" si="109"/>
        <v>1.0362694300518172E-2</v>
      </c>
      <c r="AA57" s="14">
        <f t="shared" si="109"/>
        <v>3.8461538461538547E-2</v>
      </c>
      <c r="AB57" s="14">
        <f t="shared" si="109"/>
        <v>2.4691358024691024E-3</v>
      </c>
      <c r="AC57" s="14">
        <f t="shared" si="109"/>
        <v>1.2315270935960632E-2</v>
      </c>
      <c r="AD57" s="14">
        <f t="shared" si="109"/>
        <v>-4.8661800486617945E-3</v>
      </c>
      <c r="AE57" s="14">
        <f t="shared" si="109"/>
        <v>3.4229828850855792E-2</v>
      </c>
      <c r="AF57" s="14">
        <f t="shared" si="109"/>
        <v>-2.3640661938534313E-3</v>
      </c>
    </row>
    <row r="58" spans="1:32" ht="15.75" customHeight="1" outlineLevel="1" x14ac:dyDescent="0.2">
      <c r="A58" s="4"/>
      <c r="B58" s="2" t="s">
        <v>9</v>
      </c>
      <c r="C58" s="2"/>
      <c r="D58" s="14" t="str">
        <f t="shared" ref="D58:AF58" si="110">IFERROR(D12/C12-1,"-")</f>
        <v>-</v>
      </c>
      <c r="E58" s="14" t="str">
        <f t="shared" si="110"/>
        <v>-</v>
      </c>
      <c r="F58" s="14" t="str">
        <f t="shared" si="110"/>
        <v>-</v>
      </c>
      <c r="G58" s="14" t="str">
        <f t="shared" si="110"/>
        <v>-</v>
      </c>
      <c r="H58" s="14" t="str">
        <f t="shared" si="110"/>
        <v>-</v>
      </c>
      <c r="I58" s="14" t="str">
        <f t="shared" si="110"/>
        <v>-</v>
      </c>
      <c r="J58" s="14" t="str">
        <f t="shared" si="110"/>
        <v>-</v>
      </c>
      <c r="K58" s="14" t="str">
        <f t="shared" si="110"/>
        <v>-</v>
      </c>
      <c r="L58" s="14" t="str">
        <f t="shared" si="110"/>
        <v>-</v>
      </c>
      <c r="M58" s="14" t="str">
        <f t="shared" si="110"/>
        <v>-</v>
      </c>
      <c r="N58" s="14" t="str">
        <f t="shared" si="110"/>
        <v>-</v>
      </c>
      <c r="O58" s="14" t="str">
        <f t="shared" si="110"/>
        <v>-</v>
      </c>
      <c r="P58" s="14" t="str">
        <f t="shared" si="110"/>
        <v>-</v>
      </c>
      <c r="Q58" s="14" t="str">
        <f t="shared" si="110"/>
        <v>-</v>
      </c>
      <c r="R58" s="14">
        <f t="shared" si="110"/>
        <v>0.20466321243523322</v>
      </c>
      <c r="S58" s="14">
        <f t="shared" si="110"/>
        <v>0.13548387096774195</v>
      </c>
      <c r="T58" s="14">
        <f t="shared" si="110"/>
        <v>1.325757575757569E-2</v>
      </c>
      <c r="U58" s="14">
        <f t="shared" si="110"/>
        <v>3.1775700934579376E-2</v>
      </c>
      <c r="V58" s="14">
        <f t="shared" si="110"/>
        <v>8.8768115942029047E-2</v>
      </c>
      <c r="W58" s="14">
        <f t="shared" si="110"/>
        <v>0.11314475873544083</v>
      </c>
      <c r="X58" s="14">
        <f t="shared" si="110"/>
        <v>4.9327354260089606E-2</v>
      </c>
      <c r="Y58" s="14">
        <f t="shared" si="110"/>
        <v>1.9943019943019946E-2</v>
      </c>
      <c r="Z58" s="14">
        <f t="shared" si="110"/>
        <v>3.4916201117318524E-2</v>
      </c>
      <c r="AA58" s="14">
        <f t="shared" si="110"/>
        <v>2.6990553306342813E-2</v>
      </c>
      <c r="AB58" s="14">
        <f t="shared" si="110"/>
        <v>2.6281208935610145E-3</v>
      </c>
      <c r="AC58" s="14">
        <f t="shared" si="110"/>
        <v>6.5530799475752577E-3</v>
      </c>
      <c r="AD58" s="14">
        <f t="shared" si="110"/>
        <v>3.90625E-3</v>
      </c>
      <c r="AE58" s="14">
        <f t="shared" si="110"/>
        <v>2.075226977950706E-2</v>
      </c>
      <c r="AF58" s="14">
        <f t="shared" si="110"/>
        <v>1.0165184243964509E-2</v>
      </c>
    </row>
    <row r="59" spans="1:32" ht="15.75" customHeight="1" outlineLevel="1" x14ac:dyDescent="0.2">
      <c r="A59" s="4"/>
      <c r="B59" s="2" t="s">
        <v>11</v>
      </c>
      <c r="C59" s="2"/>
      <c r="D59" s="14" t="str">
        <f t="shared" ref="D59:AF59" si="111">IFERROR(D14/C14-1,"-")</f>
        <v>-</v>
      </c>
      <c r="E59" s="14" t="str">
        <f t="shared" si="111"/>
        <v>-</v>
      </c>
      <c r="F59" s="14" t="str">
        <f t="shared" si="111"/>
        <v>-</v>
      </c>
      <c r="G59" s="14" t="str">
        <f t="shared" si="111"/>
        <v>-</v>
      </c>
      <c r="H59" s="14" t="str">
        <f t="shared" si="111"/>
        <v>-</v>
      </c>
      <c r="I59" s="14" t="str">
        <f t="shared" si="111"/>
        <v>-</v>
      </c>
      <c r="J59" s="14" t="str">
        <f t="shared" si="111"/>
        <v>-</v>
      </c>
      <c r="K59" s="14" t="str">
        <f t="shared" si="111"/>
        <v>-</v>
      </c>
      <c r="L59" s="14">
        <f t="shared" si="111"/>
        <v>8.0645161290322509E-2</v>
      </c>
      <c r="M59" s="14">
        <f t="shared" si="111"/>
        <v>0.52238805970149249</v>
      </c>
      <c r="N59" s="14">
        <f t="shared" si="111"/>
        <v>3.9215686274509887E-2</v>
      </c>
      <c r="O59" s="14">
        <f t="shared" si="111"/>
        <v>1.8867924528301883E-2</v>
      </c>
      <c r="P59" s="14">
        <f t="shared" si="111"/>
        <v>9.2592592592593004E-3</v>
      </c>
      <c r="Q59" s="14">
        <f t="shared" si="111"/>
        <v>5.504587155963292E-2</v>
      </c>
      <c r="R59" s="14">
        <f t="shared" si="111"/>
        <v>6.0869565217391397E-2</v>
      </c>
      <c r="S59" s="14">
        <f t="shared" si="111"/>
        <v>8.1967213114754189E-2</v>
      </c>
      <c r="T59" s="14">
        <f t="shared" si="111"/>
        <v>6.8181818181818121E-2</v>
      </c>
      <c r="U59" s="14">
        <f t="shared" si="111"/>
        <v>0.1063829787234043</v>
      </c>
      <c r="V59" s="14">
        <f t="shared" si="111"/>
        <v>9.6153846153846256E-2</v>
      </c>
      <c r="W59" s="14">
        <f t="shared" si="111"/>
        <v>0.1520467836257311</v>
      </c>
      <c r="X59" s="14">
        <f t="shared" si="111"/>
        <v>9.137055837563457E-2</v>
      </c>
      <c r="Y59" s="14">
        <f t="shared" si="111"/>
        <v>2.3255813953488413E-2</v>
      </c>
      <c r="Z59" s="14">
        <f t="shared" si="111"/>
        <v>3.1818181818181746E-2</v>
      </c>
      <c r="AA59" s="14">
        <f t="shared" si="111"/>
        <v>2.6431718061673992E-2</v>
      </c>
      <c r="AB59" s="14">
        <f t="shared" si="111"/>
        <v>1.2875536480686733E-2</v>
      </c>
      <c r="AC59" s="14">
        <f t="shared" si="111"/>
        <v>1.6949152542372836E-2</v>
      </c>
      <c r="AD59" s="14">
        <f t="shared" si="111"/>
        <v>1.6666666666666607E-2</v>
      </c>
      <c r="AE59" s="14">
        <f t="shared" si="111"/>
        <v>0.13934426229508201</v>
      </c>
      <c r="AF59" s="14">
        <f t="shared" si="111"/>
        <v>1.0791366906474753E-2</v>
      </c>
    </row>
    <row r="60" spans="1:32" ht="15.75" customHeight="1" outlineLevel="1" x14ac:dyDescent="0.2">
      <c r="A60" s="4"/>
      <c r="B60" s="2" t="s">
        <v>12</v>
      </c>
      <c r="C60" s="2"/>
      <c r="D60" s="14">
        <f t="shared" ref="D60:AF60" si="112">IFERROR(D15/C15-1,"-")</f>
        <v>8.3798882681564324E-2</v>
      </c>
      <c r="E60" s="14">
        <f t="shared" si="112"/>
        <v>0.30412371134020622</v>
      </c>
      <c r="F60" s="14">
        <f t="shared" si="112"/>
        <v>0.11857707509881421</v>
      </c>
      <c r="G60" s="14">
        <f t="shared" si="112"/>
        <v>0.10954063604240272</v>
      </c>
      <c r="H60" s="14">
        <f t="shared" si="112"/>
        <v>0.78662420382165599</v>
      </c>
      <c r="I60" s="14">
        <f t="shared" si="112"/>
        <v>0.10695187165775399</v>
      </c>
      <c r="J60" s="14">
        <f t="shared" si="112"/>
        <v>8.8566827697262429E-2</v>
      </c>
      <c r="K60" s="14">
        <f t="shared" si="112"/>
        <v>9.171597633136086E-2</v>
      </c>
      <c r="L60" s="14">
        <f t="shared" si="112"/>
        <v>6.0975609756097615E-2</v>
      </c>
      <c r="M60" s="14">
        <f t="shared" si="112"/>
        <v>9.8339719029374217E-2</v>
      </c>
      <c r="N60" s="14">
        <f t="shared" si="112"/>
        <v>0.10581395348837219</v>
      </c>
      <c r="O60" s="14">
        <f t="shared" si="112"/>
        <v>9.1482649842271391E-2</v>
      </c>
      <c r="P60" s="14">
        <f t="shared" si="112"/>
        <v>0.11849710982658967</v>
      </c>
      <c r="Q60" s="14">
        <f t="shared" si="112"/>
        <v>9.9913867355727826E-2</v>
      </c>
      <c r="R60" s="14">
        <f t="shared" si="112"/>
        <v>7.0477682067345393E-2</v>
      </c>
      <c r="S60" s="14">
        <f t="shared" si="112"/>
        <v>8.9978054133138308E-2</v>
      </c>
      <c r="T60" s="14">
        <f t="shared" si="112"/>
        <v>6.3087248322147627E-2</v>
      </c>
      <c r="U60" s="14">
        <f t="shared" si="112"/>
        <v>5.9974747474747403E-2</v>
      </c>
      <c r="V60" s="14">
        <f t="shared" si="112"/>
        <v>5.8368076235854716E-2</v>
      </c>
      <c r="W60" s="14">
        <f t="shared" si="112"/>
        <v>3.657850309510402E-2</v>
      </c>
      <c r="X60" s="14">
        <f t="shared" si="112"/>
        <v>7.4918566775244333E-2</v>
      </c>
      <c r="Y60" s="14">
        <f t="shared" si="112"/>
        <v>3.1818181818181746E-2</v>
      </c>
      <c r="Z60" s="14">
        <f t="shared" si="112"/>
        <v>3.6221243269701331E-2</v>
      </c>
      <c r="AA60" s="14">
        <f t="shared" si="112"/>
        <v>7.9357581483231021E-2</v>
      </c>
      <c r="AB60" s="14">
        <f t="shared" si="112"/>
        <v>2.0568927789934355E-2</v>
      </c>
      <c r="AC60" s="14">
        <f t="shared" si="112"/>
        <v>5.2744425385934823E-2</v>
      </c>
      <c r="AD60" s="14">
        <f t="shared" si="112"/>
        <v>3.5030549898166896E-2</v>
      </c>
      <c r="AE60" s="14">
        <f t="shared" si="112"/>
        <v>4.0141676505312862E-2</v>
      </c>
      <c r="AF60" s="14">
        <f t="shared" si="112"/>
        <v>2.156640181611813E-2</v>
      </c>
    </row>
    <row r="61" spans="1:32" ht="15.75" customHeight="1" outlineLevel="1" x14ac:dyDescent="0.2">
      <c r="A61" s="4"/>
      <c r="B61" s="2" t="s">
        <v>14</v>
      </c>
      <c r="C61" s="2"/>
      <c r="D61" s="14">
        <f t="shared" ref="D61:AF61" si="113">IFERROR(D17/C17-1,"-")</f>
        <v>0</v>
      </c>
      <c r="E61" s="14">
        <f t="shared" si="113"/>
        <v>0</v>
      </c>
      <c r="F61" s="14">
        <f t="shared" si="113"/>
        <v>0</v>
      </c>
      <c r="G61" s="14">
        <f t="shared" si="113"/>
        <v>2</v>
      </c>
      <c r="H61" s="14">
        <f t="shared" si="113"/>
        <v>0</v>
      </c>
      <c r="I61" s="14">
        <f t="shared" si="113"/>
        <v>0</v>
      </c>
      <c r="J61" s="14">
        <f t="shared" si="113"/>
        <v>0</v>
      </c>
      <c r="K61" s="14">
        <f t="shared" si="113"/>
        <v>0</v>
      </c>
      <c r="L61" s="14">
        <f t="shared" si="113"/>
        <v>0</v>
      </c>
      <c r="M61" s="14">
        <f t="shared" si="113"/>
        <v>0</v>
      </c>
      <c r="N61" s="14">
        <f t="shared" si="113"/>
        <v>0</v>
      </c>
      <c r="O61" s="14">
        <f t="shared" si="113"/>
        <v>0</v>
      </c>
      <c r="P61" s="14">
        <f t="shared" si="113"/>
        <v>0</v>
      </c>
      <c r="Q61" s="14">
        <f t="shared" si="113"/>
        <v>8.3333333333333259E-2</v>
      </c>
      <c r="R61" s="14">
        <f t="shared" si="113"/>
        <v>0</v>
      </c>
      <c r="S61" s="14">
        <f t="shared" si="113"/>
        <v>0.53846153846153855</v>
      </c>
      <c r="T61" s="14">
        <f t="shared" si="113"/>
        <v>0</v>
      </c>
      <c r="U61" s="14">
        <f t="shared" si="113"/>
        <v>5.0000000000000044E-2</v>
      </c>
      <c r="V61" s="14">
        <f t="shared" si="113"/>
        <v>0</v>
      </c>
      <c r="W61" s="14">
        <f t="shared" si="113"/>
        <v>9.5238095238095344E-2</v>
      </c>
      <c r="X61" s="14">
        <f t="shared" si="113"/>
        <v>4.3478260869565188E-2</v>
      </c>
      <c r="Y61" s="14">
        <f t="shared" si="113"/>
        <v>-4.166666666666663E-2</v>
      </c>
      <c r="Z61" s="14">
        <f t="shared" si="113"/>
        <v>0</v>
      </c>
      <c r="AA61" s="14">
        <f t="shared" si="113"/>
        <v>0</v>
      </c>
      <c r="AB61" s="14">
        <f t="shared" si="113"/>
        <v>0</v>
      </c>
      <c r="AC61" s="14">
        <f t="shared" si="113"/>
        <v>0</v>
      </c>
      <c r="AD61" s="14">
        <f t="shared" si="113"/>
        <v>0</v>
      </c>
      <c r="AE61" s="14">
        <f t="shared" si="113"/>
        <v>4.3478260869565188E-2</v>
      </c>
      <c r="AF61" s="14">
        <f t="shared" si="113"/>
        <v>0</v>
      </c>
    </row>
    <row r="62" spans="1:32" ht="15.75" customHeight="1" outlineLevel="1" x14ac:dyDescent="0.2">
      <c r="A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32" ht="15.75" customHeight="1" outlineLevel="1" x14ac:dyDescent="0.2">
      <c r="A63" s="4" t="s">
        <v>27</v>
      </c>
      <c r="C63" s="5">
        <f t="shared" ref="C63:Z63" si="114">C$5</f>
        <v>42185</v>
      </c>
      <c r="D63" s="5">
        <f t="shared" si="114"/>
        <v>42277</v>
      </c>
      <c r="E63" s="5">
        <f t="shared" si="114"/>
        <v>42369</v>
      </c>
      <c r="F63" s="5">
        <f t="shared" si="114"/>
        <v>42460</v>
      </c>
      <c r="G63" s="5">
        <f t="shared" si="114"/>
        <v>42551</v>
      </c>
      <c r="H63" s="5">
        <f t="shared" si="114"/>
        <v>42643</v>
      </c>
      <c r="I63" s="5">
        <f t="shared" si="114"/>
        <v>42735</v>
      </c>
      <c r="J63" s="5">
        <f t="shared" si="114"/>
        <v>42825</v>
      </c>
      <c r="K63" s="5">
        <f t="shared" si="114"/>
        <v>42916</v>
      </c>
      <c r="L63" s="5">
        <f t="shared" si="114"/>
        <v>43008</v>
      </c>
      <c r="M63" s="5">
        <f t="shared" si="114"/>
        <v>43100</v>
      </c>
      <c r="N63" s="5">
        <f t="shared" si="114"/>
        <v>43190</v>
      </c>
      <c r="O63" s="5">
        <f t="shared" si="114"/>
        <v>43281</v>
      </c>
      <c r="P63" s="5">
        <f t="shared" si="114"/>
        <v>43373</v>
      </c>
      <c r="Q63" s="5">
        <f t="shared" si="114"/>
        <v>43465</v>
      </c>
      <c r="R63" s="5">
        <f t="shared" si="114"/>
        <v>43555</v>
      </c>
      <c r="S63" s="5">
        <f t="shared" si="114"/>
        <v>43646</v>
      </c>
      <c r="T63" s="5">
        <f t="shared" si="114"/>
        <v>43738</v>
      </c>
      <c r="U63" s="5">
        <f t="shared" si="114"/>
        <v>43830</v>
      </c>
      <c r="V63" s="5">
        <f t="shared" si="114"/>
        <v>43921</v>
      </c>
      <c r="W63" s="5">
        <f t="shared" si="114"/>
        <v>44012</v>
      </c>
      <c r="X63" s="5">
        <f t="shared" si="114"/>
        <v>44104</v>
      </c>
      <c r="Y63" s="5">
        <f t="shared" si="114"/>
        <v>44185</v>
      </c>
      <c r="Z63" s="5">
        <f t="shared" si="114"/>
        <v>44286</v>
      </c>
      <c r="AA63" s="6">
        <f>AA$5</f>
        <v>44377</v>
      </c>
      <c r="AB63" s="6">
        <f>AB$5</f>
        <v>44469</v>
      </c>
      <c r="AC63" s="6">
        <f>AC$5</f>
        <v>44561</v>
      </c>
      <c r="AD63" s="6">
        <f>AD$5</f>
        <v>44651</v>
      </c>
      <c r="AE63" s="6">
        <f>AE$5</f>
        <v>44742</v>
      </c>
      <c r="AF63" s="6">
        <f>AF$5</f>
        <v>44834</v>
      </c>
    </row>
    <row r="64" spans="1:32" ht="15.75" customHeight="1" outlineLevel="1" x14ac:dyDescent="0.2">
      <c r="A64" s="4"/>
      <c r="B64" s="2" t="s">
        <v>16</v>
      </c>
      <c r="C64" s="2"/>
      <c r="D64" s="14">
        <f t="shared" ref="D64:AF64" si="115">IFERROR(D20/C20-1,"-")</f>
        <v>0.16374269005847952</v>
      </c>
      <c r="E64" s="14">
        <f t="shared" si="115"/>
        <v>0.11055276381909551</v>
      </c>
      <c r="F64" s="14">
        <f t="shared" si="115"/>
        <v>6.3348416289592757E-2</v>
      </c>
      <c r="G64" s="14">
        <f t="shared" si="115"/>
        <v>0.31063829787234032</v>
      </c>
      <c r="H64" s="14">
        <f t="shared" si="115"/>
        <v>1.5779220779220777</v>
      </c>
      <c r="I64" s="14">
        <f t="shared" si="115"/>
        <v>0.14483627204030225</v>
      </c>
      <c r="J64" s="14">
        <f t="shared" si="115"/>
        <v>0.10231023102310233</v>
      </c>
      <c r="K64" s="14">
        <f t="shared" si="115"/>
        <v>0.21756487025948101</v>
      </c>
      <c r="L64" s="14">
        <f t="shared" si="115"/>
        <v>7.7049180327868783E-2</v>
      </c>
      <c r="M64" s="14">
        <f t="shared" si="115"/>
        <v>0.21537290715372914</v>
      </c>
      <c r="N64" s="14">
        <f t="shared" si="115"/>
        <v>0.12085159674389478</v>
      </c>
      <c r="O64" s="14">
        <f t="shared" si="115"/>
        <v>0.1089385474860336</v>
      </c>
      <c r="P64" s="14">
        <f t="shared" si="115"/>
        <v>0.20151133501259455</v>
      </c>
      <c r="Q64" s="14">
        <f t="shared" si="115"/>
        <v>0.13878406708595392</v>
      </c>
      <c r="R64" s="14">
        <f t="shared" si="115"/>
        <v>0.14543446244477165</v>
      </c>
      <c r="S64" s="14">
        <f t="shared" si="115"/>
        <v>0.16007714561234332</v>
      </c>
      <c r="T64" s="14">
        <f t="shared" si="115"/>
        <v>0.12801330008312561</v>
      </c>
      <c r="U64" s="14">
        <f t="shared" si="115"/>
        <v>0.1179071481208549</v>
      </c>
      <c r="V64" s="14">
        <f t="shared" si="115"/>
        <v>0.19006811689738523</v>
      </c>
      <c r="W64" s="14">
        <f t="shared" si="115"/>
        <v>4.3389955686853776E-2</v>
      </c>
      <c r="X64" s="14">
        <f t="shared" si="115"/>
        <v>2.3358697575650345E-2</v>
      </c>
      <c r="Y64" s="14">
        <f t="shared" si="115"/>
        <v>8.0926854573750706E-2</v>
      </c>
      <c r="Z64" s="14">
        <f t="shared" si="115"/>
        <v>8.014717645176761E-2</v>
      </c>
      <c r="AA64" s="14">
        <f t="shared" si="115"/>
        <v>0.10885663507109</v>
      </c>
      <c r="AB64" s="14">
        <f t="shared" si="115"/>
        <v>0.14224656070522235</v>
      </c>
      <c r="AC64" s="14">
        <f t="shared" si="115"/>
        <v>7.0743685687558511E-2</v>
      </c>
      <c r="AD64" s="14">
        <f t="shared" si="115"/>
        <v>3.2652615485420977E-2</v>
      </c>
      <c r="AE64" s="14">
        <f t="shared" si="115"/>
        <v>0.13102791878172582</v>
      </c>
      <c r="AF64" s="14">
        <f t="shared" si="115"/>
        <v>8.5366993922393553E-2</v>
      </c>
    </row>
    <row r="65" spans="1:32" ht="15.75" customHeight="1" outlineLevel="1" x14ac:dyDescent="0.2">
      <c r="A65" s="4"/>
      <c r="B65" s="2" t="s">
        <v>17</v>
      </c>
      <c r="C65" s="2"/>
      <c r="D65" s="14">
        <f t="shared" ref="D65:AF65" si="116">IFERROR(D21/C21-1,"-")</f>
        <v>3.3020908435472007E-2</v>
      </c>
      <c r="E65" s="14">
        <f t="shared" si="116"/>
        <v>-0.19573063731355178</v>
      </c>
      <c r="F65" s="14">
        <f t="shared" si="116"/>
        <v>-0.16391949795638872</v>
      </c>
      <c r="G65" s="14">
        <f t="shared" si="116"/>
        <v>0.14146623496762256</v>
      </c>
      <c r="H65" s="14">
        <f t="shared" si="116"/>
        <v>0.34659378946107133</v>
      </c>
      <c r="I65" s="14">
        <f t="shared" si="116"/>
        <v>9.0651999529943073E-2</v>
      </c>
      <c r="J65" s="14">
        <f t="shared" si="116"/>
        <v>-1.6696723954663262E-2</v>
      </c>
      <c r="K65" s="14">
        <f t="shared" si="116"/>
        <v>0.10373021043751729</v>
      </c>
      <c r="L65" s="14">
        <f t="shared" si="116"/>
        <v>-4.5579965688143265E-2</v>
      </c>
      <c r="M65" s="14">
        <f t="shared" si="116"/>
        <v>0.11046023920553205</v>
      </c>
      <c r="N65" s="14">
        <f t="shared" si="116"/>
        <v>4.7633956525627852E-3</v>
      </c>
      <c r="O65" s="14">
        <f t="shared" si="116"/>
        <v>1.4346693163268309E-2</v>
      </c>
      <c r="P65" s="14">
        <f t="shared" si="116"/>
        <v>9.3907378704460642E-2</v>
      </c>
      <c r="Q65" s="14">
        <f t="shared" si="116"/>
        <v>3.0490606160914036E-2</v>
      </c>
      <c r="R65" s="14">
        <f t="shared" si="116"/>
        <v>4.4256500113227126E-2</v>
      </c>
      <c r="S65" s="14">
        <f t="shared" si="116"/>
        <v>4.5751528657182572E-2</v>
      </c>
      <c r="T65" s="14">
        <f t="shared" si="116"/>
        <v>3.0277467573117223E-2</v>
      </c>
      <c r="U65" s="14">
        <f t="shared" si="116"/>
        <v>2.4116048710344895E-2</v>
      </c>
      <c r="V65" s="14">
        <f t="shared" si="116"/>
        <v>7.6707209762229667E-2</v>
      </c>
      <c r="W65" s="14">
        <f t="shared" si="116"/>
        <v>-2.753233712210168E-2</v>
      </c>
      <c r="X65" s="14">
        <f t="shared" si="116"/>
        <v>-6.8102067121620813E-2</v>
      </c>
      <c r="Y65" s="14">
        <f t="shared" si="116"/>
        <v>2.3092179048806338E-2</v>
      </c>
      <c r="Z65" s="14">
        <f t="shared" si="116"/>
        <v>2.7037765757961907E-2</v>
      </c>
      <c r="AA65" s="14">
        <f t="shared" si="116"/>
        <v>2.3449940758293764E-2</v>
      </c>
      <c r="AB65" s="14">
        <f t="shared" si="116"/>
        <v>7.7283230761323818E-2</v>
      </c>
      <c r="AC65" s="14">
        <f t="shared" si="116"/>
        <v>1.5592157115830618E-2</v>
      </c>
      <c r="AD65" s="14">
        <f t="shared" si="116"/>
        <v>-2.3380132958028987E-2</v>
      </c>
      <c r="AE65" s="14">
        <f t="shared" si="116"/>
        <v>6.7870466638126015E-2</v>
      </c>
      <c r="AF65" s="14">
        <f t="shared" si="116"/>
        <v>7.8474698832942558E-2</v>
      </c>
    </row>
    <row r="66" spans="1:32" ht="15.75" customHeight="1" outlineLevel="1" x14ac:dyDescent="0.2">
      <c r="A66" s="4"/>
      <c r="B66" s="2" t="s">
        <v>18</v>
      </c>
      <c r="C66" s="2"/>
      <c r="D66" s="14">
        <f t="shared" ref="D66:Z66" si="117">IFERROR(D22/C22-1,"-")</f>
        <v>2.4972900570986889E-2</v>
      </c>
      <c r="E66" s="14">
        <f t="shared" si="117"/>
        <v>-0.15864204744653509</v>
      </c>
      <c r="F66" s="14">
        <f t="shared" si="117"/>
        <v>-0.16749052562201339</v>
      </c>
      <c r="G66" s="14">
        <f t="shared" si="117"/>
        <v>0.24772765957446818</v>
      </c>
      <c r="H66" s="14">
        <f t="shared" si="117"/>
        <v>0.60318537184208809</v>
      </c>
      <c r="I66" s="14">
        <f t="shared" si="117"/>
        <v>-2.4042311556325968E-3</v>
      </c>
      <c r="J66" s="14">
        <f t="shared" si="117"/>
        <v>-6.6627494808214283E-2</v>
      </c>
      <c r="K66" s="14">
        <f t="shared" si="117"/>
        <v>5.7444091625463267E-2</v>
      </c>
      <c r="L66" s="14">
        <f t="shared" si="117"/>
        <v>-8.3217296527793305E-2</v>
      </c>
      <c r="M66" s="14">
        <f t="shared" si="117"/>
        <v>6.613350435107912E-2</v>
      </c>
      <c r="N66" s="14">
        <f t="shared" si="117"/>
        <v>-1.4096510349681624E-2</v>
      </c>
      <c r="O66" s="14">
        <f t="shared" si="117"/>
        <v>-3.2232858894097993E-2</v>
      </c>
      <c r="P66" s="14">
        <f t="shared" si="117"/>
        <v>3.1684745950275373E-2</v>
      </c>
      <c r="Q66" s="14">
        <f t="shared" si="117"/>
        <v>-2.9283863682455502E-3</v>
      </c>
      <c r="R66" s="14">
        <f t="shared" si="117"/>
        <v>-3.5534024536814868E-2</v>
      </c>
      <c r="S66" s="14">
        <f t="shared" si="117"/>
        <v>4.0968801019154677E-2</v>
      </c>
      <c r="T66" s="14">
        <f t="shared" si="117"/>
        <v>1.7632599474133093E-2</v>
      </c>
      <c r="U66" s="14">
        <f t="shared" si="117"/>
        <v>2.9609034294146408E-2</v>
      </c>
      <c r="V66" s="14">
        <f t="shared" si="117"/>
        <v>6.616494614063595E-2</v>
      </c>
      <c r="W66" s="14">
        <f t="shared" si="117"/>
        <v>-3.0344099941806646E-2</v>
      </c>
      <c r="X66" s="14">
        <f t="shared" si="117"/>
        <v>-5.746097801684924E-2</v>
      </c>
      <c r="Y66" s="14">
        <f t="shared" si="117"/>
        <v>1.7398992439086269E-2</v>
      </c>
      <c r="Z66" s="14">
        <f t="shared" si="117"/>
        <v>3.824677241908514E-2</v>
      </c>
      <c r="AA66" s="14">
        <f>IFERROR(AA22/Z22-1,"-")</f>
        <v>2.4282823921600194E-2</v>
      </c>
      <c r="AB66" s="14">
        <f>IFERROR(AB22/AA22-1,"-")</f>
        <v>7.0323133487194767E-2</v>
      </c>
      <c r="AC66" s="14">
        <f>IFERROR(AC22/AB22-1,"-")</f>
        <v>1.8523007556402904E-2</v>
      </c>
      <c r="AD66" s="14">
        <f>IFERROR(AD22/AC22-1,"-")</f>
        <v>-3.013629470198298E-2</v>
      </c>
      <c r="AE66" s="14">
        <f>IFERROR(AE22/AD22-1,"-")</f>
        <v>7.1261005058716798E-2</v>
      </c>
      <c r="AF66" s="14">
        <f>IFERROR(AF22/AE22-1,"-")</f>
        <v>4.9234074510234427E-2</v>
      </c>
    </row>
    <row r="67" spans="1:32" ht="15.75" customHeight="1" outlineLevel="1" x14ac:dyDescent="0.2">
      <c r="A67" s="4"/>
      <c r="B67" s="2" t="s">
        <v>19</v>
      </c>
      <c r="C67" s="2"/>
      <c r="D67" s="14">
        <f t="shared" ref="D67:AF67" si="118">IFERROR(D23/C23-1,"-")</f>
        <v>7.3762585157050475E-2</v>
      </c>
      <c r="E67" s="14">
        <f t="shared" si="118"/>
        <v>-0.14842989651816396</v>
      </c>
      <c r="F67" s="14">
        <f t="shared" si="118"/>
        <v>-4.9374030666901048E-2</v>
      </c>
      <c r="G67" s="14">
        <f t="shared" si="118"/>
        <v>0.1812440710123322</v>
      </c>
      <c r="H67" s="14">
        <f t="shared" si="118"/>
        <v>0.44290112739310583</v>
      </c>
      <c r="I67" s="14">
        <f t="shared" si="118"/>
        <v>3.4224071843171666E-2</v>
      </c>
      <c r="J67" s="14">
        <f t="shared" si="118"/>
        <v>1.2625227019743335E-2</v>
      </c>
      <c r="K67" s="14">
        <f t="shared" si="118"/>
        <v>0.1152762226225057</v>
      </c>
      <c r="L67" s="14">
        <f t="shared" si="118"/>
        <v>1.5149802148106239E-2</v>
      </c>
      <c r="M67" s="14">
        <f t="shared" si="118"/>
        <v>0.1065546352341511</v>
      </c>
      <c r="N67" s="14">
        <f t="shared" si="118"/>
        <v>1.3598709989221414E-2</v>
      </c>
      <c r="O67" s="14">
        <f t="shared" si="118"/>
        <v>1.5992831078244452E-2</v>
      </c>
      <c r="P67" s="14">
        <f t="shared" si="118"/>
        <v>7.4219436471208544E-2</v>
      </c>
      <c r="Q67" s="14">
        <f t="shared" si="118"/>
        <v>3.533931236240595E-2</v>
      </c>
      <c r="R67" s="14">
        <f t="shared" si="118"/>
        <v>7.0021805809783233E-2</v>
      </c>
      <c r="S67" s="14">
        <f t="shared" si="118"/>
        <v>6.4312387954411632E-2</v>
      </c>
      <c r="T67" s="14">
        <f t="shared" si="118"/>
        <v>6.1073116871122046E-2</v>
      </c>
      <c r="U67" s="14">
        <f t="shared" si="118"/>
        <v>5.4654510198590689E-2</v>
      </c>
      <c r="V67" s="14">
        <f t="shared" si="118"/>
        <v>0.12443689829527838</v>
      </c>
      <c r="W67" s="14">
        <f t="shared" si="118"/>
        <v>6.571091886829139E-3</v>
      </c>
      <c r="X67" s="14">
        <f t="shared" si="118"/>
        <v>-4.7966302558410057E-2</v>
      </c>
      <c r="Y67" s="14">
        <f t="shared" si="118"/>
        <v>4.7594308397467477E-2</v>
      </c>
      <c r="Z67" s="14">
        <f t="shared" si="118"/>
        <v>4.2390496689164836E-2</v>
      </c>
      <c r="AA67" s="14">
        <f t="shared" si="118"/>
        <v>2.7330195380961708E-2</v>
      </c>
      <c r="AB67" s="14">
        <f t="shared" si="118"/>
        <v>0.11922529640284441</v>
      </c>
      <c r="AC67" s="14">
        <f t="shared" si="118"/>
        <v>1.7097464367977988E-2</v>
      </c>
      <c r="AD67" s="14">
        <f t="shared" si="118"/>
        <v>-2.2974533582414969E-3</v>
      </c>
      <c r="AE67" s="14">
        <f t="shared" si="118"/>
        <v>8.7378714197641205E-2</v>
      </c>
      <c r="AF67" s="14">
        <f t="shared" si="118"/>
        <v>6.2453690717365395E-2</v>
      </c>
    </row>
    <row r="68" spans="1:32" ht="15.75" customHeight="1" outlineLevel="1" x14ac:dyDescent="0.2">
      <c r="A68" s="4"/>
      <c r="B68" s="2" t="s">
        <v>20</v>
      </c>
      <c r="C68" s="2"/>
      <c r="D68" s="14">
        <f t="shared" ref="D68:AF68" si="119">IFERROR(D24/C24-1,"-")</f>
        <v>-1.084010840108407E-2</v>
      </c>
      <c r="E68" s="14">
        <f t="shared" si="119"/>
        <v>0.2307325789160215</v>
      </c>
      <c r="F68" s="14">
        <f t="shared" si="119"/>
        <v>-8.4073177293516599E-3</v>
      </c>
      <c r="G68" s="14">
        <f t="shared" si="119"/>
        <v>-4.58570455494276E-2</v>
      </c>
      <c r="H68" s="14">
        <f t="shared" si="119"/>
        <v>2.9716320816864261E-2</v>
      </c>
      <c r="I68" s="14">
        <f t="shared" si="119"/>
        <v>-1.7320266372710336E-2</v>
      </c>
      <c r="J68" s="14">
        <f t="shared" si="119"/>
        <v>5.3766058147396878E-2</v>
      </c>
      <c r="K68" s="14">
        <f t="shared" si="119"/>
        <v>2.8511898234455657E-3</v>
      </c>
      <c r="L68" s="14">
        <f t="shared" si="119"/>
        <v>7.6301210111972662E-2</v>
      </c>
      <c r="M68" s="14">
        <f t="shared" si="119"/>
        <v>2.3483658076681291E-2</v>
      </c>
      <c r="N68" s="14">
        <f t="shared" si="119"/>
        <v>1.817970835106264E-3</v>
      </c>
      <c r="O68" s="14">
        <f t="shared" si="119"/>
        <v>1.9051210227680748E-2</v>
      </c>
      <c r="P68" s="14">
        <f t="shared" si="119"/>
        <v>3.7346239161121231E-2</v>
      </c>
      <c r="Q68" s="14">
        <f t="shared" si="119"/>
        <v>5.5472975707136829E-2</v>
      </c>
      <c r="R68" s="14">
        <f t="shared" si="119"/>
        <v>1.7947114687545396E-2</v>
      </c>
      <c r="S68" s="14">
        <f t="shared" si="119"/>
        <v>-2.3794983642312029E-2</v>
      </c>
      <c r="T68" s="14">
        <f t="shared" si="119"/>
        <v>8.0457502813312543E-2</v>
      </c>
      <c r="U68" s="14">
        <f t="shared" si="119"/>
        <v>4.6817278993934952E-2</v>
      </c>
      <c r="V68" s="14">
        <f t="shared" si="119"/>
        <v>6.4970464277432693E-2</v>
      </c>
      <c r="W68" s="14">
        <f t="shared" si="119"/>
        <v>-3.5535392044732661E-2</v>
      </c>
      <c r="X68" s="14">
        <f t="shared" si="119"/>
        <v>4.3950466041674741E-2</v>
      </c>
      <c r="Y68" s="14">
        <f t="shared" si="119"/>
        <v>5.3792168499732895E-2</v>
      </c>
      <c r="Z68" s="14">
        <f t="shared" si="119"/>
        <v>4.0924471831660814E-2</v>
      </c>
      <c r="AA68" s="14">
        <f t="shared" si="119"/>
        <v>5.2184485181500762E-2</v>
      </c>
      <c r="AB68" s="14">
        <f t="shared" si="119"/>
        <v>4.8782503570131475E-2</v>
      </c>
      <c r="AC68" s="14">
        <f t="shared" si="119"/>
        <v>4.1478707151550998E-2</v>
      </c>
      <c r="AD68" s="14">
        <f t="shared" si="119"/>
        <v>6.2544697836173002E-2</v>
      </c>
      <c r="AE68" s="14">
        <f t="shared" si="119"/>
        <v>2.4088974091807325E-2</v>
      </c>
      <c r="AF68" s="14">
        <f t="shared" si="119"/>
        <v>8.7755927894557217E-3</v>
      </c>
    </row>
    <row r="69" spans="1:32" ht="15.75" customHeight="1" outlineLevel="1" x14ac:dyDescent="0.2">
      <c r="A69" s="4"/>
      <c r="B69" s="2" t="s">
        <v>21</v>
      </c>
      <c r="C69" s="2"/>
      <c r="D69" s="14">
        <f t="shared" ref="D69:AF69" si="120">IFERROR(D25/C25-1,"-")</f>
        <v>3.9439353442789704E-2</v>
      </c>
      <c r="E69" s="14">
        <f t="shared" si="120"/>
        <v>5.8812063457685859E-2</v>
      </c>
      <c r="F69" s="14">
        <f t="shared" si="120"/>
        <v>0.13700291659655628</v>
      </c>
      <c r="G69" s="14">
        <f t="shared" si="120"/>
        <v>3.484801812454652E-2</v>
      </c>
      <c r="H69" s="14">
        <f t="shared" si="120"/>
        <v>7.1519220336355938E-2</v>
      </c>
      <c r="I69" s="14">
        <f t="shared" si="120"/>
        <v>-5.1737793275115518E-2</v>
      </c>
      <c r="J69" s="14">
        <f t="shared" si="120"/>
        <v>2.9819844689559227E-2</v>
      </c>
      <c r="K69" s="14">
        <f t="shared" si="120"/>
        <v>1.0460900748934909E-2</v>
      </c>
      <c r="L69" s="14">
        <f t="shared" si="120"/>
        <v>6.363002205840762E-2</v>
      </c>
      <c r="M69" s="14">
        <f t="shared" si="120"/>
        <v>-3.517103839913549E-3</v>
      </c>
      <c r="N69" s="14">
        <f t="shared" si="120"/>
        <v>8.7934277610903777E-3</v>
      </c>
      <c r="O69" s="14">
        <f t="shared" si="120"/>
        <v>1.6228553078263541E-3</v>
      </c>
      <c r="P69" s="14">
        <f t="shared" si="120"/>
        <v>-1.7997814638172516E-2</v>
      </c>
      <c r="Q69" s="14">
        <f t="shared" si="120"/>
        <v>4.7052405645460205E-3</v>
      </c>
      <c r="R69" s="14">
        <f t="shared" si="120"/>
        <v>2.4673349597309047E-2</v>
      </c>
      <c r="S69" s="14">
        <f t="shared" si="120"/>
        <v>1.7748823490664867E-2</v>
      </c>
      <c r="T69" s="14">
        <f t="shared" si="120"/>
        <v>2.9890636520029545E-2</v>
      </c>
      <c r="U69" s="14">
        <f t="shared" si="120"/>
        <v>2.9819336906888871E-2</v>
      </c>
      <c r="V69" s="14">
        <f t="shared" si="120"/>
        <v>4.4329310791546561E-2</v>
      </c>
      <c r="W69" s="14">
        <f t="shared" si="120"/>
        <v>3.5068959422265955E-2</v>
      </c>
      <c r="X69" s="14">
        <f t="shared" si="120"/>
        <v>2.160726389961698E-2</v>
      </c>
      <c r="Y69" s="14">
        <f t="shared" si="120"/>
        <v>2.3949092613963385E-2</v>
      </c>
      <c r="Z69" s="14">
        <f t="shared" si="120"/>
        <v>1.4948555392091389E-2</v>
      </c>
      <c r="AA69" s="14">
        <f t="shared" si="120"/>
        <v>1.2318010242205135E-2</v>
      </c>
      <c r="AB69" s="14">
        <f t="shared" si="120"/>
        <v>3.0182343759446173E-2</v>
      </c>
      <c r="AC69" s="14">
        <f t="shared" si="120"/>
        <v>1.4821966097322559E-3</v>
      </c>
      <c r="AD69" s="14">
        <f t="shared" si="120"/>
        <v>2.1587395783421393E-2</v>
      </c>
      <c r="AE69" s="14">
        <f t="shared" si="120"/>
        <v>1.8268365095750694E-2</v>
      </c>
      <c r="AF69" s="14">
        <f t="shared" si="120"/>
        <v>-1.4855247075257427E-2</v>
      </c>
    </row>
    <row r="70" spans="1:32" ht="15.75" customHeight="1" outlineLevel="1" x14ac:dyDescent="0.2">
      <c r="A70" s="4"/>
      <c r="B70" s="2" t="s">
        <v>22</v>
      </c>
      <c r="C70" s="2"/>
      <c r="D70" s="14">
        <f t="shared" ref="D70:AF70" si="121">IFERROR(D26/C26-1,"-")</f>
        <v>4.7600950775268824E-2</v>
      </c>
      <c r="E70" s="14">
        <f t="shared" si="121"/>
        <v>1.2137700603385371E-2</v>
      </c>
      <c r="F70" s="14">
        <f t="shared" si="121"/>
        <v>0.14188006093668015</v>
      </c>
      <c r="G70" s="14">
        <f t="shared" si="121"/>
        <v>-5.3283733875715944E-2</v>
      </c>
      <c r="H70" s="14">
        <f t="shared" si="121"/>
        <v>-9.9978609625668402E-2</v>
      </c>
      <c r="I70" s="14">
        <f t="shared" si="121"/>
        <v>3.6716578139896372E-2</v>
      </c>
      <c r="J70" s="14">
        <f t="shared" si="121"/>
        <v>8.4910066867325718E-2</v>
      </c>
      <c r="K70" s="14">
        <f t="shared" si="121"/>
        <v>5.4690485724067983E-2</v>
      </c>
      <c r="L70" s="14">
        <f t="shared" si="121"/>
        <v>0.10729598006522778</v>
      </c>
      <c r="M70" s="14">
        <f t="shared" si="121"/>
        <v>3.7913761004701563E-2</v>
      </c>
      <c r="N70" s="14">
        <f t="shared" si="121"/>
        <v>2.8091208348117513E-2</v>
      </c>
      <c r="O70" s="14">
        <f t="shared" si="121"/>
        <v>4.9831915058857534E-2</v>
      </c>
      <c r="P70" s="14">
        <f t="shared" si="121"/>
        <v>4.1228379781611091E-2</v>
      </c>
      <c r="Q70" s="14">
        <f t="shared" si="121"/>
        <v>3.8380090464379402E-2</v>
      </c>
      <c r="R70" s="14">
        <f t="shared" si="121"/>
        <v>0.10944484619678252</v>
      </c>
      <c r="S70" s="14">
        <f t="shared" si="121"/>
        <v>2.242486702041635E-2</v>
      </c>
      <c r="T70" s="14">
        <f t="shared" si="121"/>
        <v>4.2687820161654733E-2</v>
      </c>
      <c r="U70" s="14">
        <f t="shared" si="121"/>
        <v>2.4325229354280387E-2</v>
      </c>
      <c r="V70" s="14">
        <f t="shared" si="121"/>
        <v>5.4655663146287781E-2</v>
      </c>
      <c r="W70" s="14">
        <f t="shared" si="121"/>
        <v>3.807040397157424E-2</v>
      </c>
      <c r="X70" s="14">
        <f t="shared" si="121"/>
        <v>1.0073509146031778E-2</v>
      </c>
      <c r="Y70" s="14">
        <f t="shared" si="121"/>
        <v>2.9678932437304573E-2</v>
      </c>
      <c r="Z70" s="14">
        <f t="shared" si="121"/>
        <v>3.9910784027044066E-3</v>
      </c>
      <c r="AA70" s="14">
        <f t="shared" si="121"/>
        <v>2.9751269748861109E-3</v>
      </c>
      <c r="AB70" s="14">
        <f t="shared" si="121"/>
        <v>4.5689158148271236E-2</v>
      </c>
      <c r="AC70" s="14">
        <f t="shared" si="121"/>
        <v>-1.3996180526592017E-3</v>
      </c>
      <c r="AD70" s="14">
        <f t="shared" si="121"/>
        <v>2.870386961762561E-2</v>
      </c>
      <c r="AE70" s="14">
        <f t="shared" si="121"/>
        <v>1.5045548249038365E-2</v>
      </c>
      <c r="AF70" s="14">
        <f t="shared" si="121"/>
        <v>1.259930126964437E-2</v>
      </c>
    </row>
    <row r="71" spans="1:32" ht="15.75" customHeight="1" outlineLevel="1" x14ac:dyDescent="0.2">
      <c r="A71" s="4"/>
      <c r="B71" s="2" t="s">
        <v>23</v>
      </c>
      <c r="C71" s="2"/>
      <c r="D71" s="14">
        <f t="shared" ref="D71:AF71" si="122">IFERROR(D27/C27-1,"-")</f>
        <v>7.851922582540638E-3</v>
      </c>
      <c r="E71" s="14">
        <f t="shared" si="122"/>
        <v>-4.4081820055846044E-2</v>
      </c>
      <c r="F71" s="14">
        <f t="shared" si="122"/>
        <v>4.2894739045373775E-3</v>
      </c>
      <c r="G71" s="14">
        <f t="shared" si="122"/>
        <v>-8.5163956887102543E-2</v>
      </c>
      <c r="H71" s="14">
        <f t="shared" si="122"/>
        <v>-0.16005110007097234</v>
      </c>
      <c r="I71" s="14">
        <f t="shared" si="122"/>
        <v>9.328049856644216E-2</v>
      </c>
      <c r="J71" s="14">
        <f t="shared" si="122"/>
        <v>5.3495009308519803E-2</v>
      </c>
      <c r="K71" s="14">
        <f t="shared" si="122"/>
        <v>4.3771693632431496E-2</v>
      </c>
      <c r="L71" s="14">
        <f t="shared" si="122"/>
        <v>4.105370956182175E-2</v>
      </c>
      <c r="M71" s="14">
        <f t="shared" si="122"/>
        <v>4.1577095807933784E-2</v>
      </c>
      <c r="N71" s="14">
        <f t="shared" si="122"/>
        <v>1.9129566129169273E-2</v>
      </c>
      <c r="O71" s="14">
        <f t="shared" si="122"/>
        <v>4.8130950183055798E-2</v>
      </c>
      <c r="P71" s="14">
        <f t="shared" si="122"/>
        <v>6.0311672726024668E-2</v>
      </c>
      <c r="Q71" s="14">
        <f t="shared" si="122"/>
        <v>3.3517143675802386E-2</v>
      </c>
      <c r="R71" s="14">
        <f t="shared" si="122"/>
        <v>8.2730263876569232E-2</v>
      </c>
      <c r="S71" s="14">
        <f t="shared" si="122"/>
        <v>4.5944966202109416E-3</v>
      </c>
      <c r="T71" s="14">
        <f t="shared" si="122"/>
        <v>1.2425769482540705E-2</v>
      </c>
      <c r="U71" s="14">
        <f t="shared" si="122"/>
        <v>-5.3350207708376951E-3</v>
      </c>
      <c r="V71" s="14">
        <f t="shared" si="122"/>
        <v>9.8880231053881662E-3</v>
      </c>
      <c r="W71" s="14">
        <f t="shared" si="122"/>
        <v>2.8997532212573507E-3</v>
      </c>
      <c r="X71" s="14">
        <f t="shared" si="122"/>
        <v>-1.1289812789270104E-2</v>
      </c>
      <c r="Y71" s="14">
        <f t="shared" si="122"/>
        <v>5.5958248946867961E-3</v>
      </c>
      <c r="Z71" s="14">
        <f t="shared" si="122"/>
        <v>-1.0796091024686483E-2</v>
      </c>
      <c r="AA71" s="14">
        <f t="shared" si="122"/>
        <v>-9.2291979129007773E-3</v>
      </c>
      <c r="AB71" s="14">
        <f t="shared" si="122"/>
        <v>1.5052494815855688E-2</v>
      </c>
      <c r="AC71" s="14">
        <f t="shared" si="122"/>
        <v>-2.8775495681773178E-3</v>
      </c>
      <c r="AD71" s="14">
        <f t="shared" si="122"/>
        <v>6.966094005835588E-3</v>
      </c>
      <c r="AE71" s="14">
        <f t="shared" si="122"/>
        <v>-3.1649975165528588E-3</v>
      </c>
      <c r="AF71" s="14">
        <f t="shared" si="122"/>
        <v>2.7868542428301613E-2</v>
      </c>
    </row>
    <row r="72" spans="1:32" ht="15.75" customHeight="1" x14ac:dyDescent="0.2">
      <c r="A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32" ht="15.75" customHeight="1" x14ac:dyDescent="0.2">
      <c r="N73" s="2"/>
      <c r="O73" s="2"/>
      <c r="P73" s="2"/>
      <c r="Q73" s="2"/>
      <c r="R73" s="2"/>
      <c r="S73" s="2"/>
      <c r="T73" s="2"/>
      <c r="U73" s="2"/>
      <c r="V73" s="2"/>
    </row>
    <row r="74" spans="1:32" ht="15.75" customHeight="1" x14ac:dyDescent="0.2"/>
    <row r="75" spans="1:32" ht="15.75" customHeight="1" x14ac:dyDescent="0.2"/>
    <row r="76" spans="1:32" ht="15.75" customHeight="1" x14ac:dyDescent="0.2"/>
    <row r="77" spans="1:32" ht="15.75" customHeight="1" x14ac:dyDescent="0.2"/>
    <row r="78" spans="1:32" ht="15.75" customHeight="1" x14ac:dyDescent="0.2"/>
    <row r="79" spans="1:32" ht="15.75" customHeight="1" x14ac:dyDescent="0.2"/>
    <row r="80" spans="1:32" ht="15.75" customHeight="1" x14ac:dyDescent="0.2"/>
    <row r="81" spans="14:21" ht="15.75" customHeight="1" x14ac:dyDescent="0.2"/>
    <row r="82" spans="14:21" ht="15.75" customHeight="1" x14ac:dyDescent="0.2"/>
    <row r="83" spans="14:21" ht="15.75" customHeight="1" x14ac:dyDescent="0.2"/>
    <row r="84" spans="14:21" ht="15.75" customHeight="1" x14ac:dyDescent="0.2"/>
    <row r="85" spans="14:21" ht="15.75" customHeight="1" x14ac:dyDescent="0.2"/>
    <row r="86" spans="14:21" ht="15.75" customHeight="1" x14ac:dyDescent="0.2"/>
    <row r="87" spans="14:21" ht="15.75" customHeight="1" x14ac:dyDescent="0.2">
      <c r="T87" s="2"/>
    </row>
    <row r="88" spans="14:21" ht="15.75" customHeight="1" x14ac:dyDescent="0.2">
      <c r="T88" s="2"/>
    </row>
    <row r="89" spans="14:21" ht="15.75" customHeight="1" x14ac:dyDescent="0.2">
      <c r="R89" s="2"/>
      <c r="T89" s="2"/>
      <c r="U89" s="2"/>
    </row>
    <row r="90" spans="14:21" ht="15.75" customHeight="1" x14ac:dyDescent="0.2">
      <c r="R90" s="2"/>
      <c r="T90" s="2"/>
      <c r="U90" s="2"/>
    </row>
    <row r="91" spans="14:21" ht="15.75" customHeight="1" x14ac:dyDescent="0.2">
      <c r="R91" s="2"/>
      <c r="T91" s="2"/>
      <c r="U91" s="2"/>
    </row>
    <row r="92" spans="14:21" ht="15.75" customHeight="1" x14ac:dyDescent="0.2">
      <c r="R92" s="2"/>
      <c r="T92" s="2"/>
      <c r="U92" s="2"/>
    </row>
    <row r="93" spans="14:21" ht="15.75" customHeight="1" x14ac:dyDescent="0.2">
      <c r="R93" s="2"/>
      <c r="T93" s="2"/>
      <c r="U93" s="2"/>
    </row>
    <row r="94" spans="14:21" ht="15.75" customHeight="1" x14ac:dyDescent="0.2">
      <c r="R94" s="2"/>
      <c r="T94" s="2"/>
      <c r="U94" s="2"/>
    </row>
    <row r="95" spans="14:21" ht="15.75" customHeight="1" x14ac:dyDescent="0.2">
      <c r="N95" s="2"/>
      <c r="R95" s="2"/>
      <c r="T95" s="2"/>
      <c r="U95" s="2"/>
    </row>
    <row r="96" spans="14:21" ht="15.75" customHeight="1" x14ac:dyDescent="0.2">
      <c r="N96" s="2"/>
      <c r="R96" s="2"/>
      <c r="T96" s="2"/>
      <c r="U96" s="2"/>
    </row>
    <row r="97" spans="1:22" ht="15.75" customHeight="1" x14ac:dyDescent="0.2">
      <c r="N97" s="2"/>
      <c r="R97" s="2"/>
      <c r="T97" s="2"/>
      <c r="U97" s="2"/>
      <c r="V97" s="2"/>
    </row>
    <row r="98" spans="1:22" ht="15.75" customHeight="1" x14ac:dyDescent="0.2">
      <c r="N98" s="2"/>
      <c r="R98" s="2"/>
      <c r="T98" s="2"/>
      <c r="U98" s="2"/>
      <c r="V98" s="2"/>
    </row>
    <row r="99" spans="1:22" ht="15.75" customHeight="1" x14ac:dyDescent="0.2">
      <c r="N99" s="2"/>
      <c r="O99" s="2"/>
      <c r="R99" s="2"/>
      <c r="T99" s="2"/>
      <c r="U99" s="2"/>
      <c r="V99" s="2"/>
    </row>
    <row r="100" spans="1:22" ht="15.75" customHeight="1" x14ac:dyDescent="0.2">
      <c r="N100" s="2"/>
      <c r="O100" s="2"/>
      <c r="R100" s="2"/>
      <c r="T100" s="2"/>
      <c r="U100" s="2"/>
      <c r="V100" s="2"/>
    </row>
    <row r="101" spans="1:22" ht="15.75" customHeight="1" x14ac:dyDescent="0.2">
      <c r="A101" s="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R101" s="2"/>
      <c r="T101" s="2"/>
      <c r="U101" s="2"/>
      <c r="V101" s="2"/>
    </row>
    <row r="102" spans="1:22" ht="15.75" customHeight="1" x14ac:dyDescent="0.2">
      <c r="A102" s="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R102" s="2"/>
      <c r="T102" s="2"/>
      <c r="U102" s="2"/>
      <c r="V102" s="2"/>
    </row>
    <row r="103" spans="1:22" ht="15.75" customHeight="1" x14ac:dyDescent="0.2">
      <c r="A103" s="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R103" s="2"/>
      <c r="T103" s="2"/>
      <c r="U103" s="2"/>
      <c r="V103" s="2"/>
    </row>
    <row r="104" spans="1:22" ht="15.75" customHeight="1" x14ac:dyDescent="0.2">
      <c r="A104" s="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R104" s="2"/>
      <c r="T104" s="2"/>
      <c r="U104" s="2"/>
      <c r="V104" s="2"/>
    </row>
    <row r="105" spans="1:22" ht="15.75" customHeight="1" x14ac:dyDescent="0.2">
      <c r="A105" s="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R105" s="2"/>
      <c r="T105" s="2"/>
      <c r="U105" s="2"/>
      <c r="V105" s="2"/>
    </row>
    <row r="106" spans="1:22" ht="15.75" customHeight="1" x14ac:dyDescent="0.2">
      <c r="A106" s="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Q106" s="2"/>
      <c r="R106" s="2"/>
      <c r="T106" s="2"/>
      <c r="U106" s="2"/>
      <c r="V106" s="2"/>
    </row>
    <row r="107" spans="1:22" ht="15.75" customHeight="1" x14ac:dyDescent="0.2">
      <c r="A107" s="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Q107" s="2"/>
      <c r="R107" s="2"/>
      <c r="T107" s="2"/>
      <c r="U107" s="2"/>
      <c r="V107" s="2"/>
    </row>
    <row r="108" spans="1:22" ht="15.75" customHeight="1" x14ac:dyDescent="0.2">
      <c r="A108" s="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Q108" s="2"/>
      <c r="R108" s="2"/>
      <c r="T108" s="2"/>
      <c r="U108" s="2"/>
      <c r="V108" s="2"/>
    </row>
    <row r="109" spans="1:22" ht="15.75" customHeight="1" x14ac:dyDescent="0.2">
      <c r="A109" s="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Q109" s="2"/>
      <c r="R109" s="2"/>
      <c r="T109" s="2"/>
      <c r="U109" s="2"/>
      <c r="V109" s="2"/>
    </row>
    <row r="110" spans="1:22" ht="15.75" customHeight="1" x14ac:dyDescent="0.2">
      <c r="A110" s="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Q110" s="2"/>
      <c r="R110" s="2"/>
      <c r="T110" s="2"/>
      <c r="U110" s="2"/>
      <c r="V110" s="2"/>
    </row>
    <row r="111" spans="1:22" ht="15.75" customHeight="1" x14ac:dyDescent="0.2">
      <c r="A111" s="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Q111" s="2"/>
      <c r="R111" s="2"/>
      <c r="T111" s="2"/>
      <c r="U111" s="2"/>
      <c r="V111" s="2"/>
    </row>
    <row r="112" spans="1:22" ht="15.75" customHeight="1" x14ac:dyDescent="0.2">
      <c r="A112" s="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5.75" customHeight="1" x14ac:dyDescent="0.2">
      <c r="A113" s="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 customHeight="1" x14ac:dyDescent="0.2">
      <c r="A114" s="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 customHeight="1" x14ac:dyDescent="0.2">
      <c r="A115" s="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 customHeight="1" x14ac:dyDescent="0.2">
      <c r="A116" s="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 customHeight="1" x14ac:dyDescent="0.2">
      <c r="A117" s="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 customHeight="1" x14ac:dyDescent="0.2">
      <c r="A118" s="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 customHeight="1" x14ac:dyDescent="0.2">
      <c r="A119" s="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 customHeight="1" x14ac:dyDescent="0.2">
      <c r="A120" s="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 customHeight="1" x14ac:dyDescent="0.2">
      <c r="A121" s="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 customHeight="1" x14ac:dyDescent="0.2">
      <c r="A122" s="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 customHeight="1" x14ac:dyDescent="0.2">
      <c r="A123" s="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 customHeight="1" x14ac:dyDescent="0.2">
      <c r="A124" s="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 customHeight="1" x14ac:dyDescent="0.2">
      <c r="A125" s="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 customHeight="1" x14ac:dyDescent="0.2">
      <c r="A126" s="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 customHeight="1" x14ac:dyDescent="0.2">
      <c r="A127" s="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 customHeight="1" x14ac:dyDescent="0.2">
      <c r="A128" s="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 customHeight="1" x14ac:dyDescent="0.2">
      <c r="A129" s="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.75" customHeight="1" x14ac:dyDescent="0.2">
      <c r="A130" s="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.75" customHeight="1" x14ac:dyDescent="0.2">
      <c r="A131" s="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 customHeight="1" x14ac:dyDescent="0.2">
      <c r="A132" s="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 customHeight="1" x14ac:dyDescent="0.2">
      <c r="A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 customHeight="1" x14ac:dyDescent="0.2">
      <c r="A134" s="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 customHeight="1" x14ac:dyDescent="0.2">
      <c r="A135" s="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 customHeight="1" x14ac:dyDescent="0.2">
      <c r="A136" s="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 customHeight="1" x14ac:dyDescent="0.2">
      <c r="A137" s="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 customHeight="1" x14ac:dyDescent="0.2">
      <c r="A138" s="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 customHeight="1" x14ac:dyDescent="0.2">
      <c r="A139" s="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 customHeight="1" x14ac:dyDescent="0.2">
      <c r="A140" s="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 customHeight="1" x14ac:dyDescent="0.2">
      <c r="A141" s="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 customHeight="1" x14ac:dyDescent="0.2">
      <c r="A142" s="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 customHeight="1" x14ac:dyDescent="0.2">
      <c r="A143" s="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 customHeight="1" x14ac:dyDescent="0.2">
      <c r="A144" s="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 customHeight="1" x14ac:dyDescent="0.2">
      <c r="A145" s="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.75" customHeight="1" x14ac:dyDescent="0.2">
      <c r="A146" s="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 customHeight="1" x14ac:dyDescent="0.2">
      <c r="A147" s="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.75" customHeight="1" x14ac:dyDescent="0.2">
      <c r="A148" s="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5.75" customHeight="1" x14ac:dyDescent="0.2">
      <c r="A149" s="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5.75" customHeight="1" x14ac:dyDescent="0.2">
      <c r="A150" s="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.75" customHeight="1" x14ac:dyDescent="0.2">
      <c r="A151" s="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5.75" customHeight="1" x14ac:dyDescent="0.2">
      <c r="A152" s="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5.75" customHeight="1" x14ac:dyDescent="0.2">
      <c r="A153" s="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5.75" customHeight="1" x14ac:dyDescent="0.2">
      <c r="A154" s="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5.75" customHeight="1" x14ac:dyDescent="0.2">
      <c r="A155" s="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5.75" customHeight="1" x14ac:dyDescent="0.2">
      <c r="A156" s="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5.75" customHeight="1" x14ac:dyDescent="0.2">
      <c r="A157" s="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5.75" customHeight="1" x14ac:dyDescent="0.2">
      <c r="A158" s="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5.75" customHeight="1" x14ac:dyDescent="0.2">
      <c r="A159" s="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.75" customHeight="1" x14ac:dyDescent="0.2">
      <c r="A160" s="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5.75" customHeight="1" x14ac:dyDescent="0.2">
      <c r="A161" s="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75" customHeight="1" x14ac:dyDescent="0.2">
      <c r="A162" s="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5.75" customHeight="1" x14ac:dyDescent="0.2">
      <c r="A163" s="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5.75" customHeight="1" x14ac:dyDescent="0.2">
      <c r="A164" s="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5.75" customHeight="1" x14ac:dyDescent="0.2">
      <c r="A165" s="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5.75" customHeight="1" x14ac:dyDescent="0.2">
      <c r="A166" s="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5.75" customHeight="1" x14ac:dyDescent="0.2">
      <c r="A167" s="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5.75" customHeight="1" x14ac:dyDescent="0.2">
      <c r="A168" s="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5.75" customHeight="1" x14ac:dyDescent="0.2">
      <c r="A169" s="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5.75" customHeight="1" x14ac:dyDescent="0.2">
      <c r="A170" s="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5.75" customHeight="1" x14ac:dyDescent="0.2">
      <c r="A171" s="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5.75" customHeight="1" x14ac:dyDescent="0.2">
      <c r="A172" s="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.75" customHeight="1" x14ac:dyDescent="0.2">
      <c r="A173" s="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.75" customHeight="1" x14ac:dyDescent="0.2">
      <c r="A174" s="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.75" customHeight="1" x14ac:dyDescent="0.2">
      <c r="A175" s="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5.75" customHeight="1" x14ac:dyDescent="0.2">
      <c r="A176" s="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.75" customHeight="1" x14ac:dyDescent="0.2">
      <c r="A177" s="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.75" customHeight="1" x14ac:dyDescent="0.2">
      <c r="A178" s="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.75" customHeight="1" x14ac:dyDescent="0.2">
      <c r="A179" s="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.75" customHeight="1" x14ac:dyDescent="0.2">
      <c r="A180" s="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5.75" customHeight="1" x14ac:dyDescent="0.2">
      <c r="A181" s="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5.75" customHeight="1" x14ac:dyDescent="0.2">
      <c r="A182" s="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5.75" customHeight="1" x14ac:dyDescent="0.2">
      <c r="A183" s="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5.75" customHeight="1" x14ac:dyDescent="0.2">
      <c r="A184" s="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5.75" customHeight="1" x14ac:dyDescent="0.2">
      <c r="A185" s="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5.75" customHeight="1" x14ac:dyDescent="0.2">
      <c r="A186" s="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5.75" customHeight="1" x14ac:dyDescent="0.2">
      <c r="A187" s="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5.75" customHeight="1" x14ac:dyDescent="0.2">
      <c r="A188" s="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5.75" customHeight="1" x14ac:dyDescent="0.2">
      <c r="A189" s="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5.75" customHeight="1" x14ac:dyDescent="0.2">
      <c r="A190" s="4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5.75" customHeight="1" x14ac:dyDescent="0.2">
      <c r="A191" s="4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5.75" customHeight="1" x14ac:dyDescent="0.2">
      <c r="A192" s="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5.75" customHeight="1" x14ac:dyDescent="0.2">
      <c r="A193" s="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.75" customHeight="1" x14ac:dyDescent="0.2">
      <c r="A194" s="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.75" customHeight="1" x14ac:dyDescent="0.2">
      <c r="A195" s="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.75" customHeight="1" x14ac:dyDescent="0.2">
      <c r="A196" s="4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.75" customHeight="1" x14ac:dyDescent="0.2">
      <c r="A197" s="4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5.75" customHeight="1" x14ac:dyDescent="0.2">
      <c r="A198" s="4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5.75" customHeight="1" x14ac:dyDescent="0.2">
      <c r="A199" s="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5.75" customHeight="1" x14ac:dyDescent="0.2">
      <c r="A200" s="4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5.75" customHeight="1" x14ac:dyDescent="0.2">
      <c r="A201" s="4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5.75" customHeight="1" x14ac:dyDescent="0.2">
      <c r="A202" s="4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5.75" customHeight="1" x14ac:dyDescent="0.2">
      <c r="A203" s="4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5.75" customHeight="1" x14ac:dyDescent="0.2">
      <c r="A204" s="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5.75" customHeight="1" x14ac:dyDescent="0.2">
      <c r="A205" s="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5.75" customHeight="1" x14ac:dyDescent="0.2">
      <c r="A206" s="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5.75" customHeight="1" x14ac:dyDescent="0.2">
      <c r="A207" s="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5.75" customHeight="1" x14ac:dyDescent="0.2">
      <c r="A208" s="4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5.75" customHeight="1" x14ac:dyDescent="0.2">
      <c r="A209" s="4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5.75" customHeight="1" x14ac:dyDescent="0.2">
      <c r="A210" s="4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5.75" customHeight="1" x14ac:dyDescent="0.2">
      <c r="A211" s="4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5.75" customHeight="1" x14ac:dyDescent="0.2">
      <c r="A212" s="4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5.75" customHeight="1" x14ac:dyDescent="0.2">
      <c r="A213" s="4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5.75" customHeight="1" x14ac:dyDescent="0.2">
      <c r="A214" s="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5.75" customHeight="1" x14ac:dyDescent="0.2">
      <c r="A215" s="4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5.75" customHeight="1" x14ac:dyDescent="0.2">
      <c r="A216" s="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5.75" customHeight="1" x14ac:dyDescent="0.2">
      <c r="A217" s="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5.75" customHeight="1" x14ac:dyDescent="0.2">
      <c r="A218" s="4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5.75" customHeight="1" x14ac:dyDescent="0.2">
      <c r="A219" s="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5.75" customHeight="1" x14ac:dyDescent="0.2">
      <c r="A220" s="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 x14ac:dyDescent="0.2">
      <c r="A221" s="4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5.75" customHeight="1" x14ac:dyDescent="0.2">
      <c r="A222" s="4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5.75" customHeight="1" x14ac:dyDescent="0.2">
      <c r="A223" s="4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5.75" customHeight="1" x14ac:dyDescent="0.2">
      <c r="A224" s="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5.75" customHeight="1" x14ac:dyDescent="0.2">
      <c r="A225" s="4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5.75" customHeight="1" x14ac:dyDescent="0.2">
      <c r="A226" s="4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5.75" customHeight="1" x14ac:dyDescent="0.2">
      <c r="A227" s="4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5.75" customHeight="1" x14ac:dyDescent="0.2">
      <c r="A228" s="4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5.75" customHeight="1" x14ac:dyDescent="0.2">
      <c r="A229" s="4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5.75" customHeight="1" x14ac:dyDescent="0.2">
      <c r="A230" s="4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5.75" customHeight="1" x14ac:dyDescent="0.2">
      <c r="A231" s="4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5.75" customHeight="1" x14ac:dyDescent="0.2">
      <c r="A232" s="4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5.75" customHeight="1" x14ac:dyDescent="0.2">
      <c r="A233" s="4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5.75" customHeight="1" x14ac:dyDescent="0.2">
      <c r="A234" s="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5.75" customHeight="1" x14ac:dyDescent="0.2">
      <c r="A235" s="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5.75" customHeight="1" x14ac:dyDescent="0.2">
      <c r="A236" s="4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5.75" customHeight="1" x14ac:dyDescent="0.2">
      <c r="A237" s="4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5.75" customHeight="1" x14ac:dyDescent="0.2">
      <c r="A238" s="4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5.75" customHeight="1" x14ac:dyDescent="0.2">
      <c r="A239" s="4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5.75" customHeight="1" x14ac:dyDescent="0.2">
      <c r="A240" s="4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5.75" customHeight="1" x14ac:dyDescent="0.2">
      <c r="A241" s="4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5.75" customHeight="1" x14ac:dyDescent="0.2">
      <c r="A242" s="4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5.75" customHeight="1" x14ac:dyDescent="0.2">
      <c r="A243" s="4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5.75" customHeight="1" x14ac:dyDescent="0.2">
      <c r="A244" s="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5.75" customHeight="1" x14ac:dyDescent="0.2">
      <c r="A245" s="4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5.75" customHeight="1" x14ac:dyDescent="0.2">
      <c r="A246" s="4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5.75" customHeight="1" x14ac:dyDescent="0.2">
      <c r="A247" s="4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5.75" customHeight="1" x14ac:dyDescent="0.2">
      <c r="A248" s="4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5.75" customHeight="1" x14ac:dyDescent="0.2">
      <c r="A249" s="4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5.75" customHeight="1" x14ac:dyDescent="0.2">
      <c r="A250" s="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5.75" customHeight="1" x14ac:dyDescent="0.2">
      <c r="A251" s="4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5.75" customHeight="1" x14ac:dyDescent="0.2">
      <c r="A252" s="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5.75" customHeight="1" x14ac:dyDescent="0.2">
      <c r="A253" s="4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5.75" customHeight="1" x14ac:dyDescent="0.2">
      <c r="A254" s="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5.75" customHeight="1" x14ac:dyDescent="0.2">
      <c r="A255" s="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5.75" customHeight="1" x14ac:dyDescent="0.2">
      <c r="A256" s="4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5.75" customHeight="1" x14ac:dyDescent="0.2">
      <c r="A257" s="4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5.75" customHeight="1" x14ac:dyDescent="0.2">
      <c r="A258" s="4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5.75" customHeight="1" x14ac:dyDescent="0.2">
      <c r="A259" s="4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5.75" customHeight="1" x14ac:dyDescent="0.2">
      <c r="A260" s="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5.75" customHeight="1" x14ac:dyDescent="0.2">
      <c r="A261" s="4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5.75" customHeight="1" x14ac:dyDescent="0.2">
      <c r="A262" s="4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5.75" customHeight="1" x14ac:dyDescent="0.2">
      <c r="A263" s="4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5.75" customHeight="1" x14ac:dyDescent="0.2">
      <c r="A264" s="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5.75" customHeight="1" x14ac:dyDescent="0.2">
      <c r="A265" s="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5.75" customHeight="1" x14ac:dyDescent="0.2">
      <c r="A266" s="4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5.75" customHeight="1" x14ac:dyDescent="0.2">
      <c r="A267" s="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5.75" customHeight="1" x14ac:dyDescent="0.2">
      <c r="A268" s="4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5.75" customHeight="1" x14ac:dyDescent="0.2">
      <c r="A269" s="4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5.75" customHeight="1" x14ac:dyDescent="0.2">
      <c r="A270" s="4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5.75" customHeight="1" x14ac:dyDescent="0.2">
      <c r="A271" s="4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S1004"/>
  <sheetViews>
    <sheetView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Q8" sqref="Q8"/>
    </sheetView>
  </sheetViews>
  <sheetFormatPr defaultColWidth="14.42578125" defaultRowHeight="15" customHeight="1" outlineLevelRow="1" x14ac:dyDescent="0.2"/>
  <cols>
    <col min="1" max="1" width="3.42578125" customWidth="1"/>
    <col min="2" max="2" width="44.42578125" customWidth="1"/>
    <col min="3" max="15" width="8.28515625" customWidth="1"/>
    <col min="16" max="16" width="8.140625" customWidth="1"/>
    <col min="17" max="17" width="8.5703125" bestFit="1" customWidth="1"/>
  </cols>
  <sheetData>
    <row r="1" spans="1:19" ht="15.75" customHeight="1" x14ac:dyDescent="0.25">
      <c r="A1" s="1" t="s">
        <v>0</v>
      </c>
      <c r="C1" s="2"/>
    </row>
    <row r="2" spans="1:19" ht="15.75" customHeight="1" x14ac:dyDescent="0.25">
      <c r="A2" s="3" t="s">
        <v>28</v>
      </c>
      <c r="C2" s="2"/>
    </row>
    <row r="3" spans="1:19" ht="15.75" customHeight="1" x14ac:dyDescent="0.2">
      <c r="A3" s="4"/>
      <c r="C3" s="2"/>
    </row>
    <row r="4" spans="1:19" ht="15.75" customHeight="1" x14ac:dyDescent="0.25">
      <c r="A4" s="3" t="s">
        <v>29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9" ht="15.75" customHeight="1" x14ac:dyDescent="0.2">
      <c r="A5" s="4" t="s">
        <v>3</v>
      </c>
      <c r="B5" s="5"/>
      <c r="C5" s="5">
        <v>42185</v>
      </c>
      <c r="D5" s="5">
        <v>42369</v>
      </c>
      <c r="E5" s="5">
        <v>42551</v>
      </c>
      <c r="F5" s="5">
        <v>42735</v>
      </c>
      <c r="G5" s="5">
        <v>42916</v>
      </c>
      <c r="H5" s="5">
        <v>43100</v>
      </c>
      <c r="I5" s="5">
        <v>43281</v>
      </c>
      <c r="J5" s="5">
        <v>43465</v>
      </c>
      <c r="K5" s="5">
        <v>43646</v>
      </c>
      <c r="L5" s="5">
        <v>43830</v>
      </c>
      <c r="M5" s="5">
        <v>44002</v>
      </c>
      <c r="N5" s="5">
        <v>44196</v>
      </c>
      <c r="O5" s="6">
        <f>EOMONTH(N5,6)</f>
        <v>44377</v>
      </c>
      <c r="P5" s="6">
        <f>EOMONTH(O5,6)</f>
        <v>44561</v>
      </c>
      <c r="Q5" s="6">
        <f>EOMONTH(P5,6)</f>
        <v>44742</v>
      </c>
    </row>
    <row r="6" spans="1:19" ht="15.75" customHeight="1" x14ac:dyDescent="0.2">
      <c r="A6" s="4"/>
      <c r="B6" s="2" t="s">
        <v>4</v>
      </c>
      <c r="C6" s="2">
        <v>171</v>
      </c>
      <c r="D6" s="2">
        <v>221</v>
      </c>
      <c r="E6" s="2">
        <v>300</v>
      </c>
      <c r="F6" s="2">
        <v>543</v>
      </c>
      <c r="G6" s="2">
        <v>540</v>
      </c>
      <c r="H6" s="2">
        <v>710</v>
      </c>
      <c r="I6" s="2">
        <v>878</v>
      </c>
      <c r="J6" s="7">
        <v>1079</v>
      </c>
      <c r="K6" s="7">
        <v>1358</v>
      </c>
      <c r="L6" s="7">
        <v>1712</v>
      </c>
      <c r="M6" s="7">
        <v>1963</v>
      </c>
      <c r="N6" s="7">
        <v>2158</v>
      </c>
      <c r="O6" s="22">
        <v>2380</v>
      </c>
      <c r="P6" s="30">
        <v>2882</v>
      </c>
      <c r="Q6" s="30">
        <v>3291</v>
      </c>
      <c r="S6" s="30"/>
    </row>
    <row r="7" spans="1:19" ht="15.75" customHeight="1" x14ac:dyDescent="0.2">
      <c r="A7" s="4"/>
      <c r="B7" s="2" t="s">
        <v>5</v>
      </c>
      <c r="C7" s="2">
        <v>323</v>
      </c>
      <c r="D7" s="2">
        <v>441</v>
      </c>
      <c r="E7" s="2">
        <v>570</v>
      </c>
      <c r="F7" s="2">
        <v>705</v>
      </c>
      <c r="G7" s="2">
        <v>905</v>
      </c>
      <c r="H7" s="2">
        <v>1126</v>
      </c>
      <c r="I7" s="2">
        <v>1355</v>
      </c>
      <c r="J7" s="7">
        <v>1568</v>
      </c>
      <c r="K7" s="7">
        <v>1861</v>
      </c>
      <c r="L7" s="7">
        <v>2157</v>
      </c>
      <c r="M7" s="7">
        <v>2452</v>
      </c>
      <c r="N7" s="7">
        <v>2686</v>
      </c>
      <c r="O7" s="22">
        <v>2977</v>
      </c>
      <c r="P7" s="30">
        <v>3212</v>
      </c>
      <c r="Q7" s="30">
        <v>3484</v>
      </c>
    </row>
    <row r="8" spans="1:19" ht="15.75" customHeight="1" x14ac:dyDescent="0.2">
      <c r="A8" s="4"/>
      <c r="B8" s="2" t="s">
        <v>7</v>
      </c>
      <c r="C8" s="2">
        <v>746</v>
      </c>
      <c r="D8" s="2">
        <v>1044</v>
      </c>
      <c r="E8" s="2">
        <v>1250</v>
      </c>
      <c r="F8" s="2">
        <v>1794</v>
      </c>
      <c r="G8" s="2">
        <v>2352</v>
      </c>
      <c r="H8" s="2">
        <v>3016</v>
      </c>
      <c r="I8" s="2">
        <v>3676</v>
      </c>
      <c r="J8" s="7">
        <v>4528</v>
      </c>
      <c r="K8" s="7">
        <v>5501</v>
      </c>
      <c r="L8" s="7">
        <v>6384</v>
      </c>
      <c r="M8" s="7">
        <v>7480</v>
      </c>
      <c r="N8" s="7">
        <v>8260</v>
      </c>
      <c r="O8" s="22">
        <v>8937</v>
      </c>
      <c r="P8" s="30">
        <v>9844</v>
      </c>
      <c r="Q8" s="30">
        <v>10713</v>
      </c>
    </row>
    <row r="9" spans="1:19" ht="15.75" customHeight="1" x14ac:dyDescent="0.2">
      <c r="A9" s="4"/>
      <c r="B9" s="2" t="s">
        <v>8</v>
      </c>
      <c r="C9" s="2">
        <v>36</v>
      </c>
      <c r="D9" s="2">
        <v>34</v>
      </c>
      <c r="E9" s="2">
        <v>40</v>
      </c>
      <c r="F9" s="2">
        <v>45</v>
      </c>
      <c r="G9" s="2">
        <v>47</v>
      </c>
      <c r="H9" s="2">
        <v>52</v>
      </c>
      <c r="I9" s="2">
        <v>59</v>
      </c>
      <c r="J9" s="2">
        <v>68</v>
      </c>
      <c r="K9" s="2">
        <v>71</v>
      </c>
      <c r="L9" s="2">
        <v>79</v>
      </c>
      <c r="M9" s="2">
        <v>87</v>
      </c>
      <c r="N9" s="2">
        <v>97</v>
      </c>
      <c r="O9" s="23">
        <v>105</v>
      </c>
      <c r="P9" s="29">
        <v>106</v>
      </c>
      <c r="Q9" s="29">
        <v>108</v>
      </c>
    </row>
    <row r="10" spans="1:19" ht="15.75" customHeight="1" x14ac:dyDescent="0.2">
      <c r="A10" s="4"/>
      <c r="B10" s="2" t="s">
        <v>9</v>
      </c>
      <c r="C10" s="2"/>
      <c r="D10" s="2"/>
      <c r="E10" s="2"/>
      <c r="F10" s="2"/>
      <c r="G10" s="2"/>
      <c r="H10" s="2"/>
      <c r="I10" s="2"/>
      <c r="J10" s="2">
        <v>78</v>
      </c>
      <c r="K10" s="2">
        <v>81</v>
      </c>
      <c r="L10" s="2">
        <v>93</v>
      </c>
      <c r="M10" s="2">
        <v>114</v>
      </c>
      <c r="N10" s="2">
        <v>124</v>
      </c>
      <c r="O10" s="23">
        <v>136</v>
      </c>
      <c r="P10" s="29">
        <v>138</v>
      </c>
      <c r="Q10" s="29">
        <v>144</v>
      </c>
    </row>
    <row r="11" spans="1:19" ht="15.75" customHeight="1" x14ac:dyDescent="0.2">
      <c r="A11" s="4"/>
      <c r="B11" s="2" t="s">
        <v>12</v>
      </c>
      <c r="C11" s="2">
        <v>179</v>
      </c>
      <c r="D11" s="2">
        <v>247</v>
      </c>
      <c r="E11" s="2">
        <v>277</v>
      </c>
      <c r="F11" s="2">
        <v>349</v>
      </c>
      <c r="G11" s="2">
        <v>414</v>
      </c>
      <c r="H11" s="2">
        <v>468</v>
      </c>
      <c r="I11" s="2">
        <v>529</v>
      </c>
      <c r="J11" s="7">
        <v>607</v>
      </c>
      <c r="K11" s="7">
        <v>673</v>
      </c>
      <c r="L11" s="7">
        <v>731</v>
      </c>
      <c r="M11" s="7">
        <v>783</v>
      </c>
      <c r="N11" s="7">
        <v>849</v>
      </c>
      <c r="O11" s="22">
        <v>917</v>
      </c>
      <c r="P11" s="30">
        <v>958</v>
      </c>
      <c r="Q11" s="30">
        <v>1003</v>
      </c>
    </row>
    <row r="12" spans="1:19" ht="15.75" customHeight="1" x14ac:dyDescent="0.2">
      <c r="A12" s="4"/>
      <c r="B12" s="2" t="s">
        <v>14</v>
      </c>
      <c r="C12" s="2">
        <v>4</v>
      </c>
      <c r="D12" s="2">
        <v>4</v>
      </c>
      <c r="E12" s="2">
        <v>4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5</v>
      </c>
      <c r="M12" s="2">
        <v>5</v>
      </c>
      <c r="N12" s="2">
        <v>5</v>
      </c>
      <c r="O12" s="23">
        <v>5</v>
      </c>
      <c r="P12" s="29">
        <v>5</v>
      </c>
      <c r="Q12" s="29">
        <v>5</v>
      </c>
    </row>
    <row r="13" spans="1:19" ht="15.75" customHeight="1" x14ac:dyDescent="0.2">
      <c r="A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9" ht="15.75" customHeight="1" x14ac:dyDescent="0.2">
      <c r="A14" s="4" t="s">
        <v>15</v>
      </c>
      <c r="B14" s="2"/>
      <c r="C14" s="5">
        <f t="shared" ref="C14:Q14" si="0">C$5</f>
        <v>42185</v>
      </c>
      <c r="D14" s="5">
        <f t="shared" si="0"/>
        <v>42369</v>
      </c>
      <c r="E14" s="5">
        <f t="shared" si="0"/>
        <v>42551</v>
      </c>
      <c r="F14" s="5">
        <f t="shared" si="0"/>
        <v>42735</v>
      </c>
      <c r="G14" s="5">
        <f t="shared" si="0"/>
        <v>42916</v>
      </c>
      <c r="H14" s="5">
        <f t="shared" si="0"/>
        <v>43100</v>
      </c>
      <c r="I14" s="5">
        <f t="shared" si="0"/>
        <v>43281</v>
      </c>
      <c r="J14" s="5">
        <f t="shared" si="0"/>
        <v>43465</v>
      </c>
      <c r="K14" s="5">
        <f t="shared" si="0"/>
        <v>43646</v>
      </c>
      <c r="L14" s="5">
        <f t="shared" si="0"/>
        <v>43830</v>
      </c>
      <c r="M14" s="5">
        <f t="shared" si="0"/>
        <v>44002</v>
      </c>
      <c r="N14" s="5">
        <f t="shared" si="0"/>
        <v>44196</v>
      </c>
      <c r="O14" s="6">
        <f t="shared" si="0"/>
        <v>44377</v>
      </c>
      <c r="P14" s="6">
        <f t="shared" si="0"/>
        <v>44561</v>
      </c>
      <c r="Q14" s="6">
        <f t="shared" si="0"/>
        <v>44742</v>
      </c>
    </row>
    <row r="15" spans="1:19" ht="15.75" customHeight="1" x14ac:dyDescent="0.2">
      <c r="A15" s="4"/>
      <c r="B15" s="2" t="s">
        <v>16</v>
      </c>
      <c r="C15" s="7">
        <f t="shared" ref="C15:N15" si="1">C6*12</f>
        <v>2052</v>
      </c>
      <c r="D15" s="7">
        <f t="shared" si="1"/>
        <v>2652</v>
      </c>
      <c r="E15" s="7">
        <f t="shared" si="1"/>
        <v>3600</v>
      </c>
      <c r="F15" s="7">
        <f t="shared" si="1"/>
        <v>6516</v>
      </c>
      <c r="G15" s="7">
        <f t="shared" si="1"/>
        <v>6480</v>
      </c>
      <c r="H15" s="7">
        <f t="shared" si="1"/>
        <v>8520</v>
      </c>
      <c r="I15" s="7">
        <f t="shared" si="1"/>
        <v>10536</v>
      </c>
      <c r="J15" s="7">
        <f t="shared" si="1"/>
        <v>12948</v>
      </c>
      <c r="K15" s="7">
        <f t="shared" si="1"/>
        <v>16296</v>
      </c>
      <c r="L15" s="7">
        <f t="shared" si="1"/>
        <v>20544</v>
      </c>
      <c r="M15" s="7">
        <f t="shared" si="1"/>
        <v>23556</v>
      </c>
      <c r="N15" s="7">
        <f t="shared" si="1"/>
        <v>25896</v>
      </c>
      <c r="O15" s="7">
        <f t="shared" ref="O15:P15" si="2">O6*12</f>
        <v>28560</v>
      </c>
      <c r="P15" s="7">
        <f t="shared" si="2"/>
        <v>34584</v>
      </c>
      <c r="Q15" s="7">
        <f t="shared" ref="Q15" si="3">Q6*12</f>
        <v>39492</v>
      </c>
    </row>
    <row r="16" spans="1:19" ht="15.75" customHeight="1" x14ac:dyDescent="0.2">
      <c r="A16" s="4"/>
      <c r="B16" s="2" t="s">
        <v>17</v>
      </c>
      <c r="C16" s="7">
        <f t="shared" ref="C16:N16" si="4">IFERROR(C6/C7*1000,"-")</f>
        <v>529.41176470588232</v>
      </c>
      <c r="D16" s="7">
        <f t="shared" si="4"/>
        <v>501.13378684807253</v>
      </c>
      <c r="E16" s="7">
        <f t="shared" si="4"/>
        <v>526.31578947368416</v>
      </c>
      <c r="F16" s="7">
        <f t="shared" si="4"/>
        <v>770.21276595744678</v>
      </c>
      <c r="G16" s="7">
        <f t="shared" si="4"/>
        <v>596.68508287292821</v>
      </c>
      <c r="H16" s="7">
        <f t="shared" si="4"/>
        <v>630.55062166962693</v>
      </c>
      <c r="I16" s="7">
        <f t="shared" si="4"/>
        <v>647.97047970479707</v>
      </c>
      <c r="J16" s="7">
        <f t="shared" si="4"/>
        <v>688.13775510204073</v>
      </c>
      <c r="K16" s="7">
        <f t="shared" si="4"/>
        <v>729.71520687802263</v>
      </c>
      <c r="L16" s="7">
        <f t="shared" si="4"/>
        <v>793.69494668521088</v>
      </c>
      <c r="M16" s="7">
        <f t="shared" si="4"/>
        <v>800.57096247960851</v>
      </c>
      <c r="N16" s="7">
        <f t="shared" si="4"/>
        <v>803.42516753536847</v>
      </c>
      <c r="O16" s="7">
        <f t="shared" ref="O16:P16" si="5">IFERROR(O6/O7*1000,"-")</f>
        <v>799.46254618743706</v>
      </c>
      <c r="P16" s="7">
        <f t="shared" si="5"/>
        <v>897.26027397260282</v>
      </c>
      <c r="Q16" s="7">
        <f t="shared" ref="Q16" si="6">IFERROR(Q6/Q7*1000,"-")</f>
        <v>944.6039035591275</v>
      </c>
    </row>
    <row r="17" spans="1:17" ht="15.75" customHeight="1" x14ac:dyDescent="0.2">
      <c r="A17" s="4"/>
      <c r="B17" s="2" t="s">
        <v>18</v>
      </c>
      <c r="C17" s="7">
        <f t="shared" ref="C17:N17" si="7">IFERROR(C6/C8*1000,"-")</f>
        <v>229.22252010723858</v>
      </c>
      <c r="D17" s="7">
        <f t="shared" si="7"/>
        <v>211.68582375478928</v>
      </c>
      <c r="E17" s="7">
        <f t="shared" si="7"/>
        <v>240</v>
      </c>
      <c r="F17" s="7">
        <f t="shared" si="7"/>
        <v>302.67558528428094</v>
      </c>
      <c r="G17" s="7">
        <f t="shared" si="7"/>
        <v>229.59183673469389</v>
      </c>
      <c r="H17" s="7">
        <f t="shared" si="7"/>
        <v>235.41114058355438</v>
      </c>
      <c r="I17" s="7">
        <f t="shared" si="7"/>
        <v>238.84657236126225</v>
      </c>
      <c r="J17" s="7">
        <f t="shared" si="7"/>
        <v>238.29505300353358</v>
      </c>
      <c r="K17" s="7">
        <f t="shared" si="7"/>
        <v>246.86420650790765</v>
      </c>
      <c r="L17" s="7">
        <f t="shared" si="7"/>
        <v>268.17042606516287</v>
      </c>
      <c r="M17" s="7">
        <f t="shared" si="7"/>
        <v>262.43315508021391</v>
      </c>
      <c r="N17" s="7">
        <f t="shared" si="7"/>
        <v>261.25907990314766</v>
      </c>
      <c r="O17" s="7">
        <f t="shared" ref="O17:P17" si="8">IFERROR(O6/O8*1000,"-")</f>
        <v>266.30860467718475</v>
      </c>
      <c r="P17" s="7">
        <f t="shared" si="8"/>
        <v>292.76716781796017</v>
      </c>
      <c r="Q17" s="7">
        <f t="shared" ref="Q17" si="9">IFERROR(Q6/Q8*1000,"-")</f>
        <v>307.19686362363484</v>
      </c>
    </row>
    <row r="18" spans="1:17" ht="15.75" customHeight="1" x14ac:dyDescent="0.2">
      <c r="A18" s="4"/>
      <c r="B18" s="2" t="s">
        <v>19</v>
      </c>
      <c r="C18" s="7">
        <f t="shared" ref="C18:N18" si="10">IFERROR(C6/C11*1000,"-")</f>
        <v>955.30726256983246</v>
      </c>
      <c r="D18" s="7">
        <f t="shared" si="10"/>
        <v>894.73684210526312</v>
      </c>
      <c r="E18" s="7">
        <f t="shared" si="10"/>
        <v>1083.0324909747294</v>
      </c>
      <c r="F18" s="7">
        <f t="shared" si="10"/>
        <v>1555.8739255014327</v>
      </c>
      <c r="G18" s="7">
        <f t="shared" si="10"/>
        <v>1304.3478260869565</v>
      </c>
      <c r="H18" s="7">
        <f t="shared" si="10"/>
        <v>1517.0940170940171</v>
      </c>
      <c r="I18" s="7">
        <f t="shared" si="10"/>
        <v>1659.7353497164463</v>
      </c>
      <c r="J18" s="7">
        <f t="shared" si="10"/>
        <v>1777.5947281713345</v>
      </c>
      <c r="K18" s="7">
        <f t="shared" si="10"/>
        <v>2017.8306092124812</v>
      </c>
      <c r="L18" s="7">
        <f t="shared" si="10"/>
        <v>2341.997264021888</v>
      </c>
      <c r="M18" s="7">
        <f t="shared" si="10"/>
        <v>2507.0242656449554</v>
      </c>
      <c r="N18" s="7">
        <f t="shared" si="10"/>
        <v>2541.8138987043581</v>
      </c>
      <c r="O18" s="7">
        <f t="shared" ref="O18:P18" si="11">IFERROR(O6/O11*1000,"-")</f>
        <v>2595.419847328244</v>
      </c>
      <c r="P18" s="7">
        <f t="shared" si="11"/>
        <v>3008.3507306889351</v>
      </c>
      <c r="Q18" s="7">
        <f t="shared" ref="Q18" si="12">IFERROR(Q6/Q11*1000,"-")</f>
        <v>3281.1565304087735</v>
      </c>
    </row>
    <row r="19" spans="1:17" ht="15.75" customHeight="1" x14ac:dyDescent="0.2">
      <c r="A19" s="4"/>
      <c r="B19" s="2" t="s">
        <v>20</v>
      </c>
      <c r="C19" s="13">
        <f t="shared" ref="C19:N19" si="13">IFERROR(C7/C9,"-")</f>
        <v>8.9722222222222214</v>
      </c>
      <c r="D19" s="13">
        <f t="shared" si="13"/>
        <v>12.970588235294118</v>
      </c>
      <c r="E19" s="13">
        <f t="shared" si="13"/>
        <v>14.25</v>
      </c>
      <c r="F19" s="13">
        <f t="shared" si="13"/>
        <v>15.666666666666666</v>
      </c>
      <c r="G19" s="13">
        <f t="shared" si="13"/>
        <v>19.25531914893617</v>
      </c>
      <c r="H19" s="13">
        <f t="shared" si="13"/>
        <v>21.653846153846153</v>
      </c>
      <c r="I19" s="13">
        <f t="shared" si="13"/>
        <v>22.966101694915253</v>
      </c>
      <c r="J19" s="13">
        <f t="shared" si="13"/>
        <v>23.058823529411764</v>
      </c>
      <c r="K19" s="13">
        <f t="shared" si="13"/>
        <v>26.211267605633804</v>
      </c>
      <c r="L19" s="13">
        <f t="shared" si="13"/>
        <v>27.303797468354432</v>
      </c>
      <c r="M19" s="13">
        <f t="shared" si="13"/>
        <v>28.183908045977013</v>
      </c>
      <c r="N19" s="13">
        <f t="shared" si="13"/>
        <v>27.690721649484537</v>
      </c>
      <c r="O19" s="13">
        <f t="shared" ref="O19:P19" si="14">IFERROR(O7/O9,"-")</f>
        <v>28.352380952380951</v>
      </c>
      <c r="P19" s="13">
        <f t="shared" si="14"/>
        <v>30.30188679245283</v>
      </c>
      <c r="Q19" s="13">
        <f t="shared" ref="Q19" si="15">IFERROR(Q7/Q9,"-")</f>
        <v>32.25925925925926</v>
      </c>
    </row>
    <row r="20" spans="1:17" ht="15.75" customHeight="1" x14ac:dyDescent="0.2">
      <c r="A20" s="4"/>
      <c r="B20" s="2" t="s">
        <v>21</v>
      </c>
      <c r="C20" s="13">
        <f t="shared" ref="C20:N20" si="16">IFERROR(C7/C11,"-")</f>
        <v>1.8044692737430168</v>
      </c>
      <c r="D20" s="13">
        <f t="shared" si="16"/>
        <v>1.785425101214575</v>
      </c>
      <c r="E20" s="13">
        <f t="shared" si="16"/>
        <v>2.0577617328519855</v>
      </c>
      <c r="F20" s="13">
        <f t="shared" si="16"/>
        <v>2.0200573065902581</v>
      </c>
      <c r="G20" s="13">
        <f t="shared" si="16"/>
        <v>2.1859903381642511</v>
      </c>
      <c r="H20" s="13">
        <f t="shared" si="16"/>
        <v>2.4059829059829059</v>
      </c>
      <c r="I20" s="13">
        <f t="shared" si="16"/>
        <v>2.5614366729678637</v>
      </c>
      <c r="J20" s="13">
        <f t="shared" si="16"/>
        <v>2.5831960461285006</v>
      </c>
      <c r="K20" s="13">
        <f t="shared" si="16"/>
        <v>2.7652303120356612</v>
      </c>
      <c r="L20" s="13">
        <f t="shared" si="16"/>
        <v>2.950752393980848</v>
      </c>
      <c r="M20" s="13">
        <f t="shared" si="16"/>
        <v>3.1315453384418901</v>
      </c>
      <c r="N20" s="13">
        <f t="shared" si="16"/>
        <v>3.1637220259128385</v>
      </c>
      <c r="O20" s="13">
        <f t="shared" ref="O20:P20" si="17">IFERROR(O7/O11,"-")</f>
        <v>3.2464558342420937</v>
      </c>
      <c r="P20" s="13">
        <f t="shared" si="17"/>
        <v>3.3528183716075155</v>
      </c>
      <c r="Q20" s="13">
        <f t="shared" ref="Q20" si="18">IFERROR(Q7/Q11,"-")</f>
        <v>3.4735792622133599</v>
      </c>
    </row>
    <row r="21" spans="1:17" ht="15.75" customHeight="1" x14ac:dyDescent="0.2">
      <c r="A21" s="4"/>
      <c r="B21" s="2" t="s">
        <v>22</v>
      </c>
      <c r="C21" s="13">
        <f t="shared" ref="C21:N21" si="19">IFERROR(C8/C11,"-")</f>
        <v>4.1675977653631282</v>
      </c>
      <c r="D21" s="13">
        <f t="shared" si="19"/>
        <v>4.2267206477732797</v>
      </c>
      <c r="E21" s="13">
        <f t="shared" si="19"/>
        <v>4.512635379061372</v>
      </c>
      <c r="F21" s="13">
        <f t="shared" si="19"/>
        <v>5.1404011461318051</v>
      </c>
      <c r="G21" s="13">
        <f t="shared" si="19"/>
        <v>5.6811594202898554</v>
      </c>
      <c r="H21" s="13">
        <f t="shared" si="19"/>
        <v>6.4444444444444446</v>
      </c>
      <c r="I21" s="13">
        <f t="shared" si="19"/>
        <v>6.9489603024574667</v>
      </c>
      <c r="J21" s="13">
        <f t="shared" si="19"/>
        <v>7.4596375617792425</v>
      </c>
      <c r="K21" s="13">
        <f t="shared" si="19"/>
        <v>8.1738484398216933</v>
      </c>
      <c r="L21" s="13">
        <f t="shared" si="19"/>
        <v>8.7332421340629267</v>
      </c>
      <c r="M21" s="13">
        <f t="shared" si="19"/>
        <v>9.5530012771392077</v>
      </c>
      <c r="N21" s="13">
        <f t="shared" si="19"/>
        <v>9.7290930506478208</v>
      </c>
      <c r="O21" s="13">
        <f t="shared" ref="O21:P21" si="20">IFERROR(O8/O11,"-")</f>
        <v>9.7459105779716459</v>
      </c>
      <c r="P21" s="13">
        <f t="shared" si="20"/>
        <v>10.275574112734864</v>
      </c>
      <c r="Q21" s="13">
        <f t="shared" ref="Q21" si="21">IFERROR(Q8/Q11,"-")</f>
        <v>10.680957128614157</v>
      </c>
    </row>
    <row r="22" spans="1:17" ht="15.75" customHeight="1" x14ac:dyDescent="0.2">
      <c r="A22" s="4"/>
      <c r="B22" s="2" t="s">
        <v>23</v>
      </c>
      <c r="C22" s="13">
        <f t="shared" ref="C22:N22" si="22">IFERROR(C8/C7,"-")</f>
        <v>2.3095975232198143</v>
      </c>
      <c r="D22" s="13">
        <f t="shared" si="22"/>
        <v>2.3673469387755102</v>
      </c>
      <c r="E22" s="13">
        <f t="shared" si="22"/>
        <v>2.192982456140351</v>
      </c>
      <c r="F22" s="13">
        <f t="shared" si="22"/>
        <v>2.5446808510638297</v>
      </c>
      <c r="G22" s="13">
        <f t="shared" si="22"/>
        <v>2.5988950276243092</v>
      </c>
      <c r="H22" s="13">
        <f t="shared" si="22"/>
        <v>2.6785079928952045</v>
      </c>
      <c r="I22" s="13">
        <f t="shared" si="22"/>
        <v>2.7129151291512916</v>
      </c>
      <c r="J22" s="13">
        <f t="shared" si="22"/>
        <v>2.8877551020408165</v>
      </c>
      <c r="K22" s="13">
        <f t="shared" si="22"/>
        <v>2.9559376679204727</v>
      </c>
      <c r="L22" s="13">
        <f t="shared" si="22"/>
        <v>2.9596662030598053</v>
      </c>
      <c r="M22" s="13">
        <f t="shared" si="22"/>
        <v>3.0505709624796085</v>
      </c>
      <c r="N22" s="13">
        <f t="shared" si="22"/>
        <v>3.0752047654504842</v>
      </c>
      <c r="O22" s="13">
        <f t="shared" ref="O22:P22" si="23">IFERROR(O8/O7,"-")</f>
        <v>3.0020154517971114</v>
      </c>
      <c r="P22" s="13">
        <f t="shared" si="23"/>
        <v>3.0647571606475714</v>
      </c>
      <c r="Q22" s="13">
        <f t="shared" ref="Q22" si="24">IFERROR(Q8/Q7,"-")</f>
        <v>3.074913892078071</v>
      </c>
    </row>
    <row r="23" spans="1:17" ht="15.75" customHeight="1" outlineLevel="1" x14ac:dyDescent="0.2">
      <c r="A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7" ht="15.75" customHeight="1" outlineLevel="1" x14ac:dyDescent="0.2">
      <c r="A24" s="4" t="s">
        <v>24</v>
      </c>
      <c r="B24" s="2"/>
      <c r="C24" s="5">
        <f t="shared" ref="C24:Q24" si="25">C$5</f>
        <v>42185</v>
      </c>
      <c r="D24" s="5">
        <f t="shared" si="25"/>
        <v>42369</v>
      </c>
      <c r="E24" s="5">
        <f t="shared" si="25"/>
        <v>42551</v>
      </c>
      <c r="F24" s="5">
        <f t="shared" si="25"/>
        <v>42735</v>
      </c>
      <c r="G24" s="5">
        <f t="shared" si="25"/>
        <v>42916</v>
      </c>
      <c r="H24" s="5">
        <f t="shared" si="25"/>
        <v>43100</v>
      </c>
      <c r="I24" s="5">
        <f t="shared" si="25"/>
        <v>43281</v>
      </c>
      <c r="J24" s="5">
        <f t="shared" si="25"/>
        <v>43465</v>
      </c>
      <c r="K24" s="5">
        <f t="shared" si="25"/>
        <v>43646</v>
      </c>
      <c r="L24" s="5">
        <f t="shared" si="25"/>
        <v>43830</v>
      </c>
      <c r="M24" s="5">
        <f t="shared" si="25"/>
        <v>44002</v>
      </c>
      <c r="N24" s="5">
        <f t="shared" si="25"/>
        <v>44196</v>
      </c>
      <c r="O24" s="6">
        <f t="shared" si="25"/>
        <v>44377</v>
      </c>
      <c r="P24" s="6">
        <f t="shared" si="25"/>
        <v>44561</v>
      </c>
      <c r="Q24" s="6">
        <f t="shared" si="25"/>
        <v>44742</v>
      </c>
    </row>
    <row r="25" spans="1:17" ht="15.75" customHeight="1" outlineLevel="1" x14ac:dyDescent="0.2">
      <c r="A25" s="4"/>
      <c r="B25" s="2" t="s">
        <v>4</v>
      </c>
      <c r="C25" s="2"/>
      <c r="D25" s="2">
        <f t="shared" ref="D25:Q25" si="26">D6-C6</f>
        <v>50</v>
      </c>
      <c r="E25" s="2">
        <f t="shared" si="26"/>
        <v>79</v>
      </c>
      <c r="F25" s="2">
        <f t="shared" si="26"/>
        <v>243</v>
      </c>
      <c r="G25" s="2">
        <f t="shared" si="26"/>
        <v>-3</v>
      </c>
      <c r="H25" s="2">
        <f t="shared" si="26"/>
        <v>170</v>
      </c>
      <c r="I25" s="2">
        <f t="shared" si="26"/>
        <v>168</v>
      </c>
      <c r="J25" s="7">
        <f t="shared" si="26"/>
        <v>201</v>
      </c>
      <c r="K25" s="7">
        <f t="shared" si="26"/>
        <v>279</v>
      </c>
      <c r="L25" s="7">
        <f t="shared" si="26"/>
        <v>354</v>
      </c>
      <c r="M25" s="7">
        <f t="shared" si="26"/>
        <v>251</v>
      </c>
      <c r="N25" s="7">
        <f t="shared" si="26"/>
        <v>195</v>
      </c>
      <c r="O25" s="7">
        <f t="shared" si="26"/>
        <v>222</v>
      </c>
      <c r="P25" s="7">
        <f t="shared" si="26"/>
        <v>502</v>
      </c>
      <c r="Q25" s="7">
        <f t="shared" si="26"/>
        <v>409</v>
      </c>
    </row>
    <row r="26" spans="1:17" ht="15.75" customHeight="1" outlineLevel="1" x14ac:dyDescent="0.2">
      <c r="A26" s="4"/>
      <c r="B26" s="2" t="s">
        <v>5</v>
      </c>
      <c r="C26" s="2"/>
      <c r="D26" s="2">
        <f t="shared" ref="D26:Q26" si="27">D7-C7</f>
        <v>118</v>
      </c>
      <c r="E26" s="2">
        <f t="shared" si="27"/>
        <v>129</v>
      </c>
      <c r="F26" s="2">
        <f t="shared" si="27"/>
        <v>135</v>
      </c>
      <c r="G26" s="2">
        <f t="shared" si="27"/>
        <v>200</v>
      </c>
      <c r="H26" s="2">
        <f t="shared" si="27"/>
        <v>221</v>
      </c>
      <c r="I26" s="2">
        <f t="shared" si="27"/>
        <v>229</v>
      </c>
      <c r="J26" s="7">
        <f t="shared" si="27"/>
        <v>213</v>
      </c>
      <c r="K26" s="7">
        <f t="shared" si="27"/>
        <v>293</v>
      </c>
      <c r="L26" s="7">
        <f t="shared" si="27"/>
        <v>296</v>
      </c>
      <c r="M26" s="7">
        <f t="shared" si="27"/>
        <v>295</v>
      </c>
      <c r="N26" s="7">
        <f t="shared" si="27"/>
        <v>234</v>
      </c>
      <c r="O26" s="7">
        <f t="shared" si="27"/>
        <v>291</v>
      </c>
      <c r="P26" s="7">
        <f t="shared" si="27"/>
        <v>235</v>
      </c>
      <c r="Q26" s="7">
        <f t="shared" si="27"/>
        <v>272</v>
      </c>
    </row>
    <row r="27" spans="1:17" ht="15.75" customHeight="1" outlineLevel="1" x14ac:dyDescent="0.2">
      <c r="A27" s="4"/>
      <c r="B27" s="2" t="s">
        <v>7</v>
      </c>
      <c r="C27" s="2"/>
      <c r="D27" s="2">
        <f t="shared" ref="D27:Q27" si="28">D8-C8</f>
        <v>298</v>
      </c>
      <c r="E27" s="2">
        <f t="shared" si="28"/>
        <v>206</v>
      </c>
      <c r="F27" s="2">
        <f t="shared" si="28"/>
        <v>544</v>
      </c>
      <c r="G27" s="2">
        <f t="shared" si="28"/>
        <v>558</v>
      </c>
      <c r="H27" s="2">
        <f t="shared" si="28"/>
        <v>664</v>
      </c>
      <c r="I27" s="2">
        <f t="shared" si="28"/>
        <v>660</v>
      </c>
      <c r="J27" s="7">
        <f t="shared" si="28"/>
        <v>852</v>
      </c>
      <c r="K27" s="7">
        <f t="shared" si="28"/>
        <v>973</v>
      </c>
      <c r="L27" s="7">
        <f t="shared" si="28"/>
        <v>883</v>
      </c>
      <c r="M27" s="7">
        <f t="shared" si="28"/>
        <v>1096</v>
      </c>
      <c r="N27" s="7">
        <f t="shared" si="28"/>
        <v>780</v>
      </c>
      <c r="O27" s="7">
        <f t="shared" si="28"/>
        <v>677</v>
      </c>
      <c r="P27" s="7">
        <f t="shared" si="28"/>
        <v>907</v>
      </c>
      <c r="Q27" s="7">
        <f t="shared" si="28"/>
        <v>869</v>
      </c>
    </row>
    <row r="28" spans="1:17" ht="15.75" customHeight="1" outlineLevel="1" x14ac:dyDescent="0.2">
      <c r="A28" s="4"/>
      <c r="B28" s="2" t="s">
        <v>8</v>
      </c>
      <c r="C28" s="2"/>
      <c r="D28" s="2">
        <f t="shared" ref="D28:Q28" si="29">D9-C9</f>
        <v>-2</v>
      </c>
      <c r="E28" s="2">
        <f t="shared" si="29"/>
        <v>6</v>
      </c>
      <c r="F28" s="2">
        <f t="shared" si="29"/>
        <v>5</v>
      </c>
      <c r="G28" s="2">
        <f t="shared" si="29"/>
        <v>2</v>
      </c>
      <c r="H28" s="2">
        <f t="shared" si="29"/>
        <v>5</v>
      </c>
      <c r="I28" s="2">
        <f t="shared" si="29"/>
        <v>7</v>
      </c>
      <c r="J28" s="2">
        <f t="shared" si="29"/>
        <v>9</v>
      </c>
      <c r="K28" s="2">
        <f t="shared" si="29"/>
        <v>3</v>
      </c>
      <c r="L28" s="2">
        <f t="shared" si="29"/>
        <v>8</v>
      </c>
      <c r="M28" s="2">
        <f t="shared" si="29"/>
        <v>8</v>
      </c>
      <c r="N28" s="2">
        <f t="shared" si="29"/>
        <v>10</v>
      </c>
      <c r="O28" s="2">
        <f t="shared" si="29"/>
        <v>8</v>
      </c>
      <c r="P28" s="2">
        <f t="shared" si="29"/>
        <v>1</v>
      </c>
      <c r="Q28" s="2">
        <f t="shared" si="29"/>
        <v>2</v>
      </c>
    </row>
    <row r="29" spans="1:17" ht="15.75" customHeight="1" outlineLevel="1" x14ac:dyDescent="0.2">
      <c r="A29" s="4"/>
      <c r="B29" s="2" t="s">
        <v>9</v>
      </c>
      <c r="C29" s="2"/>
      <c r="D29" s="2">
        <f t="shared" ref="D29:Q29" si="30">D10-C10</f>
        <v>0</v>
      </c>
      <c r="E29" s="2">
        <f t="shared" si="30"/>
        <v>0</v>
      </c>
      <c r="F29" s="2">
        <f t="shared" si="30"/>
        <v>0</v>
      </c>
      <c r="G29" s="2">
        <f t="shared" si="30"/>
        <v>0</v>
      </c>
      <c r="H29" s="2">
        <f t="shared" si="30"/>
        <v>0</v>
      </c>
      <c r="I29" s="2">
        <f t="shared" si="30"/>
        <v>0</v>
      </c>
      <c r="J29" s="2">
        <f t="shared" si="30"/>
        <v>78</v>
      </c>
      <c r="K29" s="2">
        <f t="shared" si="30"/>
        <v>3</v>
      </c>
      <c r="L29" s="2">
        <f t="shared" si="30"/>
        <v>12</v>
      </c>
      <c r="M29" s="2">
        <f t="shared" si="30"/>
        <v>21</v>
      </c>
      <c r="N29" s="2">
        <f t="shared" si="30"/>
        <v>10</v>
      </c>
      <c r="O29" s="2">
        <f t="shared" si="30"/>
        <v>12</v>
      </c>
      <c r="P29" s="2">
        <f t="shared" si="30"/>
        <v>2</v>
      </c>
      <c r="Q29" s="2">
        <f t="shared" si="30"/>
        <v>6</v>
      </c>
    </row>
    <row r="30" spans="1:17" ht="15.75" customHeight="1" outlineLevel="1" x14ac:dyDescent="0.2">
      <c r="A30" s="4"/>
      <c r="B30" s="2" t="s">
        <v>12</v>
      </c>
      <c r="C30" s="2"/>
      <c r="D30" s="2">
        <f t="shared" ref="D30:Q30" si="31">D11-C11</f>
        <v>68</v>
      </c>
      <c r="E30" s="2">
        <f t="shared" si="31"/>
        <v>30</v>
      </c>
      <c r="F30" s="2">
        <f t="shared" si="31"/>
        <v>72</v>
      </c>
      <c r="G30" s="2">
        <f t="shared" si="31"/>
        <v>65</v>
      </c>
      <c r="H30" s="2">
        <f t="shared" si="31"/>
        <v>54</v>
      </c>
      <c r="I30" s="2">
        <f t="shared" si="31"/>
        <v>61</v>
      </c>
      <c r="J30" s="7">
        <f t="shared" si="31"/>
        <v>78</v>
      </c>
      <c r="K30" s="7">
        <f t="shared" si="31"/>
        <v>66</v>
      </c>
      <c r="L30" s="7">
        <f t="shared" si="31"/>
        <v>58</v>
      </c>
      <c r="M30" s="7">
        <f t="shared" si="31"/>
        <v>52</v>
      </c>
      <c r="N30" s="7">
        <f t="shared" si="31"/>
        <v>66</v>
      </c>
      <c r="O30" s="7">
        <f t="shared" si="31"/>
        <v>68</v>
      </c>
      <c r="P30" s="7">
        <f t="shared" si="31"/>
        <v>41</v>
      </c>
      <c r="Q30" s="7">
        <f t="shared" si="31"/>
        <v>45</v>
      </c>
    </row>
    <row r="31" spans="1:17" ht="15.75" customHeight="1" outlineLevel="1" x14ac:dyDescent="0.2">
      <c r="A31" s="4"/>
      <c r="B31" s="2" t="s">
        <v>14</v>
      </c>
      <c r="C31" s="2"/>
      <c r="D31" s="2">
        <f t="shared" ref="D31:Q31" si="32">D12-C12</f>
        <v>0</v>
      </c>
      <c r="E31" s="2">
        <f t="shared" si="32"/>
        <v>0</v>
      </c>
      <c r="F31" s="2">
        <f t="shared" si="32"/>
        <v>0</v>
      </c>
      <c r="G31" s="2">
        <f t="shared" si="32"/>
        <v>0</v>
      </c>
      <c r="H31" s="2">
        <f t="shared" si="32"/>
        <v>0</v>
      </c>
      <c r="I31" s="2">
        <f t="shared" si="32"/>
        <v>0</v>
      </c>
      <c r="J31" s="2">
        <f t="shared" si="32"/>
        <v>0</v>
      </c>
      <c r="K31" s="2">
        <f t="shared" si="32"/>
        <v>0</v>
      </c>
      <c r="L31" s="2">
        <f t="shared" si="32"/>
        <v>1</v>
      </c>
      <c r="M31" s="2">
        <f t="shared" si="32"/>
        <v>0</v>
      </c>
      <c r="N31" s="2">
        <f t="shared" si="32"/>
        <v>0</v>
      </c>
      <c r="O31" s="2">
        <f t="shared" si="32"/>
        <v>0</v>
      </c>
      <c r="P31" s="2">
        <f t="shared" si="32"/>
        <v>0</v>
      </c>
      <c r="Q31" s="2">
        <f t="shared" si="32"/>
        <v>0</v>
      </c>
    </row>
    <row r="32" spans="1:17" ht="15.75" customHeight="1" outlineLevel="1" x14ac:dyDescent="0.2">
      <c r="A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7" ht="15.75" customHeight="1" outlineLevel="1" x14ac:dyDescent="0.2">
      <c r="A33" s="4" t="s">
        <v>25</v>
      </c>
      <c r="C33" s="5">
        <f t="shared" ref="C33:Q33" si="33">C$5</f>
        <v>42185</v>
      </c>
      <c r="D33" s="5">
        <f t="shared" si="33"/>
        <v>42369</v>
      </c>
      <c r="E33" s="5">
        <f t="shared" si="33"/>
        <v>42551</v>
      </c>
      <c r="F33" s="5">
        <f t="shared" si="33"/>
        <v>42735</v>
      </c>
      <c r="G33" s="5">
        <f t="shared" si="33"/>
        <v>42916</v>
      </c>
      <c r="H33" s="5">
        <f t="shared" si="33"/>
        <v>43100</v>
      </c>
      <c r="I33" s="5">
        <f t="shared" si="33"/>
        <v>43281</v>
      </c>
      <c r="J33" s="5">
        <f t="shared" si="33"/>
        <v>43465</v>
      </c>
      <c r="K33" s="5">
        <f t="shared" si="33"/>
        <v>43646</v>
      </c>
      <c r="L33" s="5">
        <f t="shared" si="33"/>
        <v>43830</v>
      </c>
      <c r="M33" s="5">
        <f t="shared" si="33"/>
        <v>44002</v>
      </c>
      <c r="N33" s="5">
        <f t="shared" si="33"/>
        <v>44196</v>
      </c>
      <c r="O33" s="6">
        <f t="shared" si="33"/>
        <v>44377</v>
      </c>
      <c r="P33" s="6">
        <f t="shared" si="33"/>
        <v>44561</v>
      </c>
      <c r="Q33" s="6">
        <f t="shared" si="33"/>
        <v>44742</v>
      </c>
    </row>
    <row r="34" spans="1:17" ht="15.75" customHeight="1" outlineLevel="1" x14ac:dyDescent="0.2">
      <c r="A34" s="4"/>
      <c r="B34" s="2" t="s">
        <v>16</v>
      </c>
      <c r="C34" s="2"/>
      <c r="D34" s="7">
        <f t="shared" ref="D34:Q34" si="34">IFERROR(D15-C15,"-")</f>
        <v>600</v>
      </c>
      <c r="E34" s="7">
        <f t="shared" si="34"/>
        <v>948</v>
      </c>
      <c r="F34" s="7">
        <f t="shared" si="34"/>
        <v>2916</v>
      </c>
      <c r="G34" s="7">
        <f t="shared" si="34"/>
        <v>-36</v>
      </c>
      <c r="H34" s="7">
        <f t="shared" si="34"/>
        <v>2040</v>
      </c>
      <c r="I34" s="7">
        <f t="shared" si="34"/>
        <v>2016</v>
      </c>
      <c r="J34" s="7">
        <f t="shared" si="34"/>
        <v>2412</v>
      </c>
      <c r="K34" s="7">
        <f t="shared" si="34"/>
        <v>3348</v>
      </c>
      <c r="L34" s="7">
        <f t="shared" si="34"/>
        <v>4248</v>
      </c>
      <c r="M34" s="7">
        <f t="shared" si="34"/>
        <v>3012</v>
      </c>
      <c r="N34" s="7">
        <f t="shared" si="34"/>
        <v>2340</v>
      </c>
      <c r="O34" s="7">
        <f t="shared" si="34"/>
        <v>2664</v>
      </c>
      <c r="P34" s="7">
        <f t="shared" si="34"/>
        <v>6024</v>
      </c>
      <c r="Q34" s="7">
        <f t="shared" si="34"/>
        <v>4908</v>
      </c>
    </row>
    <row r="35" spans="1:17" ht="15.75" customHeight="1" outlineLevel="1" x14ac:dyDescent="0.2">
      <c r="A35" s="4"/>
      <c r="B35" s="2" t="s">
        <v>17</v>
      </c>
      <c r="C35" s="2"/>
      <c r="D35" s="7">
        <f t="shared" ref="D35:Q35" si="35">IFERROR(D16-C16,"-")</f>
        <v>-28.277977857809788</v>
      </c>
      <c r="E35" s="7">
        <f t="shared" si="35"/>
        <v>25.182002625611631</v>
      </c>
      <c r="F35" s="7">
        <f t="shared" si="35"/>
        <v>243.89697648376261</v>
      </c>
      <c r="G35" s="7">
        <f t="shared" si="35"/>
        <v>-173.52768308451857</v>
      </c>
      <c r="H35" s="7">
        <f t="shared" si="35"/>
        <v>33.865538796698729</v>
      </c>
      <c r="I35" s="7">
        <f t="shared" si="35"/>
        <v>17.419858035170137</v>
      </c>
      <c r="J35" s="7">
        <f t="shared" si="35"/>
        <v>40.167275397243657</v>
      </c>
      <c r="K35" s="7">
        <f t="shared" si="35"/>
        <v>41.577451775981899</v>
      </c>
      <c r="L35" s="7">
        <f t="shared" si="35"/>
        <v>63.979739807188253</v>
      </c>
      <c r="M35" s="7">
        <f t="shared" si="35"/>
        <v>6.876015794397631</v>
      </c>
      <c r="N35" s="7">
        <f t="shared" si="35"/>
        <v>2.8542050557599623</v>
      </c>
      <c r="O35" s="7">
        <f t="shared" si="35"/>
        <v>-3.9626213479314174</v>
      </c>
      <c r="P35" s="7">
        <f t="shared" si="35"/>
        <v>97.797727785165762</v>
      </c>
      <c r="Q35" s="7">
        <f t="shared" si="35"/>
        <v>47.343629586524685</v>
      </c>
    </row>
    <row r="36" spans="1:17" ht="15.75" customHeight="1" outlineLevel="1" x14ac:dyDescent="0.2">
      <c r="A36" s="4"/>
      <c r="B36" s="2" t="s">
        <v>18</v>
      </c>
      <c r="C36" s="2"/>
      <c r="D36" s="7">
        <f t="shared" ref="D36:Q36" si="36">IFERROR(D17-C17,"-")</f>
        <v>-17.536696352449297</v>
      </c>
      <c r="E36" s="7">
        <f t="shared" si="36"/>
        <v>28.314176245210717</v>
      </c>
      <c r="F36" s="7">
        <f t="shared" si="36"/>
        <v>62.675585284280942</v>
      </c>
      <c r="G36" s="7">
        <f t="shared" si="36"/>
        <v>-73.083748549587057</v>
      </c>
      <c r="H36" s="7">
        <f t="shared" si="36"/>
        <v>5.8193038488604998</v>
      </c>
      <c r="I36" s="7">
        <f t="shared" si="36"/>
        <v>3.435431777707862</v>
      </c>
      <c r="J36" s="7">
        <f t="shared" si="36"/>
        <v>-0.55151935772866523</v>
      </c>
      <c r="K36" s="7">
        <f t="shared" si="36"/>
        <v>8.5691535043740714</v>
      </c>
      <c r="L36" s="7">
        <f t="shared" si="36"/>
        <v>21.306219557255218</v>
      </c>
      <c r="M36" s="7">
        <f t="shared" si="36"/>
        <v>-5.7372709849489638</v>
      </c>
      <c r="N36" s="7">
        <f t="shared" si="36"/>
        <v>-1.1740751770662428</v>
      </c>
      <c r="O36" s="7">
        <f t="shared" si="36"/>
        <v>5.0495247740370814</v>
      </c>
      <c r="P36" s="7">
        <f t="shared" si="36"/>
        <v>26.458563140775425</v>
      </c>
      <c r="Q36" s="7">
        <f t="shared" si="36"/>
        <v>14.429695805674669</v>
      </c>
    </row>
    <row r="37" spans="1:17" ht="15.75" customHeight="1" outlineLevel="1" x14ac:dyDescent="0.2">
      <c r="A37" s="4"/>
      <c r="B37" s="2" t="s">
        <v>19</v>
      </c>
      <c r="C37" s="2"/>
      <c r="D37" s="7">
        <f t="shared" ref="D37:Q37" si="37">IFERROR(D18-C18,"-")</f>
        <v>-60.570420464569338</v>
      </c>
      <c r="E37" s="7">
        <f t="shared" si="37"/>
        <v>188.29564886946628</v>
      </c>
      <c r="F37" s="7">
        <f t="shared" si="37"/>
        <v>472.84143452670332</v>
      </c>
      <c r="G37" s="7">
        <f t="shared" si="37"/>
        <v>-251.52609941447622</v>
      </c>
      <c r="H37" s="7">
        <f t="shared" si="37"/>
        <v>212.74619100706059</v>
      </c>
      <c r="I37" s="7">
        <f t="shared" si="37"/>
        <v>142.64133262242922</v>
      </c>
      <c r="J37" s="7">
        <f t="shared" si="37"/>
        <v>117.8593784548882</v>
      </c>
      <c r="K37" s="7">
        <f t="shared" si="37"/>
        <v>240.23588104114674</v>
      </c>
      <c r="L37" s="7">
        <f t="shared" si="37"/>
        <v>324.16665480940674</v>
      </c>
      <c r="M37" s="7">
        <f t="shared" si="37"/>
        <v>165.02700162306746</v>
      </c>
      <c r="N37" s="7">
        <f t="shared" si="37"/>
        <v>34.789633059402604</v>
      </c>
      <c r="O37" s="7">
        <f t="shared" si="37"/>
        <v>53.605948623885979</v>
      </c>
      <c r="P37" s="7">
        <f t="shared" si="37"/>
        <v>412.93088336069104</v>
      </c>
      <c r="Q37" s="7">
        <f t="shared" si="37"/>
        <v>272.80579971983843</v>
      </c>
    </row>
    <row r="38" spans="1:17" ht="15.75" customHeight="1" outlineLevel="1" x14ac:dyDescent="0.2">
      <c r="A38" s="4"/>
      <c r="B38" s="2" t="s">
        <v>20</v>
      </c>
      <c r="C38" s="2"/>
      <c r="D38" s="13">
        <f t="shared" ref="D38:Q38" si="38">IFERROR(D19-C19,"-")</f>
        <v>3.9983660130718963</v>
      </c>
      <c r="E38" s="13">
        <f t="shared" si="38"/>
        <v>1.2794117647058822</v>
      </c>
      <c r="F38" s="13">
        <f t="shared" si="38"/>
        <v>1.4166666666666661</v>
      </c>
      <c r="G38" s="13">
        <f t="shared" si="38"/>
        <v>3.5886524822695041</v>
      </c>
      <c r="H38" s="13">
        <f t="shared" si="38"/>
        <v>2.3985270049099832</v>
      </c>
      <c r="I38" s="13">
        <f t="shared" si="38"/>
        <v>1.3122555410690993</v>
      </c>
      <c r="J38" s="13">
        <f t="shared" si="38"/>
        <v>9.2721834496511946E-2</v>
      </c>
      <c r="K38" s="13">
        <f t="shared" si="38"/>
        <v>3.1524440762220394</v>
      </c>
      <c r="L38" s="13">
        <f t="shared" si="38"/>
        <v>1.0925298627206281</v>
      </c>
      <c r="M38" s="13">
        <f t="shared" si="38"/>
        <v>0.88011057762258105</v>
      </c>
      <c r="N38" s="13">
        <f t="shared" si="38"/>
        <v>-0.49318639649247586</v>
      </c>
      <c r="O38" s="13">
        <f t="shared" si="38"/>
        <v>0.66165930289641395</v>
      </c>
      <c r="P38" s="13">
        <f t="shared" si="38"/>
        <v>1.949505840071879</v>
      </c>
      <c r="Q38" s="13">
        <f t="shared" si="38"/>
        <v>1.9573724668064294</v>
      </c>
    </row>
    <row r="39" spans="1:17" ht="15.75" customHeight="1" outlineLevel="1" x14ac:dyDescent="0.2">
      <c r="A39" s="4"/>
      <c r="B39" s="2" t="s">
        <v>21</v>
      </c>
      <c r="C39" s="2"/>
      <c r="D39" s="13">
        <f t="shared" ref="D39:Q39" si="39">IFERROR(D20-C20,"-")</f>
        <v>-1.9044172528441816E-2</v>
      </c>
      <c r="E39" s="13">
        <f t="shared" si="39"/>
        <v>0.27233663163741051</v>
      </c>
      <c r="F39" s="13">
        <f t="shared" si="39"/>
        <v>-3.7704426261727431E-2</v>
      </c>
      <c r="G39" s="13">
        <f t="shared" si="39"/>
        <v>0.16593303157399308</v>
      </c>
      <c r="H39" s="13">
        <f t="shared" si="39"/>
        <v>0.21999256781865473</v>
      </c>
      <c r="I39" s="13">
        <f t="shared" si="39"/>
        <v>0.15545376698495783</v>
      </c>
      <c r="J39" s="13">
        <f t="shared" si="39"/>
        <v>2.1759373160636919E-2</v>
      </c>
      <c r="K39" s="13">
        <f t="shared" si="39"/>
        <v>0.18203426590716054</v>
      </c>
      <c r="L39" s="13">
        <f t="shared" si="39"/>
        <v>0.18552208194518682</v>
      </c>
      <c r="M39" s="13">
        <f t="shared" si="39"/>
        <v>0.1807929444610421</v>
      </c>
      <c r="N39" s="13">
        <f t="shared" si="39"/>
        <v>3.2176687470948373E-2</v>
      </c>
      <c r="O39" s="13">
        <f t="shared" si="39"/>
        <v>8.2733808329255254E-2</v>
      </c>
      <c r="P39" s="13">
        <f t="shared" si="39"/>
        <v>0.10636253736542178</v>
      </c>
      <c r="Q39" s="13">
        <f t="shared" si="39"/>
        <v>0.12076089060584438</v>
      </c>
    </row>
    <row r="40" spans="1:17" ht="15.75" customHeight="1" outlineLevel="1" x14ac:dyDescent="0.2">
      <c r="A40" s="4"/>
      <c r="B40" s="2" t="s">
        <v>22</v>
      </c>
      <c r="C40" s="2"/>
      <c r="D40" s="13">
        <f t="shared" ref="D40:Q40" si="40">IFERROR(D21-C21,"-")</f>
        <v>5.9122882410151512E-2</v>
      </c>
      <c r="E40" s="13">
        <f t="shared" si="40"/>
        <v>0.28591473128809231</v>
      </c>
      <c r="F40" s="13">
        <f t="shared" si="40"/>
        <v>0.62776576707043308</v>
      </c>
      <c r="G40" s="13">
        <f t="shared" si="40"/>
        <v>0.54075827415805033</v>
      </c>
      <c r="H40" s="13">
        <f t="shared" si="40"/>
        <v>0.76328502415458921</v>
      </c>
      <c r="I40" s="13">
        <f t="shared" si="40"/>
        <v>0.50451585801302201</v>
      </c>
      <c r="J40" s="13">
        <f t="shared" si="40"/>
        <v>0.51067725932177588</v>
      </c>
      <c r="K40" s="13">
        <f t="shared" si="40"/>
        <v>0.71421087804245076</v>
      </c>
      <c r="L40" s="13">
        <f t="shared" si="40"/>
        <v>0.55939369424123342</v>
      </c>
      <c r="M40" s="13">
        <f t="shared" si="40"/>
        <v>0.81975914307628095</v>
      </c>
      <c r="N40" s="13">
        <f t="shared" si="40"/>
        <v>0.17609177350861316</v>
      </c>
      <c r="O40" s="13">
        <f t="shared" si="40"/>
        <v>1.6817527323825132E-2</v>
      </c>
      <c r="P40" s="13">
        <f t="shared" si="40"/>
        <v>0.52966353476321792</v>
      </c>
      <c r="Q40" s="13">
        <f t="shared" si="40"/>
        <v>0.40538301587929304</v>
      </c>
    </row>
    <row r="41" spans="1:17" ht="15.75" customHeight="1" outlineLevel="1" x14ac:dyDescent="0.2">
      <c r="A41" s="4"/>
      <c r="B41" s="2" t="s">
        <v>23</v>
      </c>
      <c r="C41" s="2"/>
      <c r="D41" s="13">
        <f t="shared" ref="D41:Q41" si="41">IFERROR(D22-C22,"-")</f>
        <v>5.7749415555695904E-2</v>
      </c>
      <c r="E41" s="13">
        <f t="shared" si="41"/>
        <v>-0.17436448263515913</v>
      </c>
      <c r="F41" s="13">
        <f t="shared" si="41"/>
        <v>0.35169839492347865</v>
      </c>
      <c r="G41" s="13">
        <f t="shared" si="41"/>
        <v>5.4214176560479554E-2</v>
      </c>
      <c r="H41" s="13">
        <f t="shared" si="41"/>
        <v>7.9612965270895231E-2</v>
      </c>
      <c r="I41" s="13">
        <f t="shared" si="41"/>
        <v>3.4407136256087156E-2</v>
      </c>
      <c r="J41" s="13">
        <f t="shared" si="41"/>
        <v>0.17483997288952491</v>
      </c>
      <c r="K41" s="13">
        <f t="shared" si="41"/>
        <v>6.818256587965621E-2</v>
      </c>
      <c r="L41" s="13">
        <f t="shared" si="41"/>
        <v>3.7285351393325783E-3</v>
      </c>
      <c r="M41" s="13">
        <f t="shared" si="41"/>
        <v>9.0904759419803138E-2</v>
      </c>
      <c r="N41" s="13">
        <f t="shared" si="41"/>
        <v>2.4633802970875696E-2</v>
      </c>
      <c r="O41" s="13">
        <f t="shared" si="41"/>
        <v>-7.3189313653372778E-2</v>
      </c>
      <c r="P41" s="13">
        <f t="shared" si="41"/>
        <v>6.2741708850460043E-2</v>
      </c>
      <c r="Q41" s="13">
        <f t="shared" si="41"/>
        <v>1.0156731430499555E-2</v>
      </c>
    </row>
    <row r="42" spans="1:17" ht="15.75" customHeight="1" outlineLevel="1" x14ac:dyDescent="0.2">
      <c r="A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7" ht="15.75" customHeight="1" outlineLevel="1" x14ac:dyDescent="0.2">
      <c r="A43" s="4" t="s">
        <v>26</v>
      </c>
      <c r="C43" s="5">
        <f t="shared" ref="C43:Q43" si="42">C$5</f>
        <v>42185</v>
      </c>
      <c r="D43" s="5">
        <f t="shared" si="42"/>
        <v>42369</v>
      </c>
      <c r="E43" s="5">
        <f t="shared" si="42"/>
        <v>42551</v>
      </c>
      <c r="F43" s="5">
        <f t="shared" si="42"/>
        <v>42735</v>
      </c>
      <c r="G43" s="5">
        <f t="shared" si="42"/>
        <v>42916</v>
      </c>
      <c r="H43" s="5">
        <f t="shared" si="42"/>
        <v>43100</v>
      </c>
      <c r="I43" s="5">
        <f t="shared" si="42"/>
        <v>43281</v>
      </c>
      <c r="J43" s="5">
        <f t="shared" si="42"/>
        <v>43465</v>
      </c>
      <c r="K43" s="5">
        <f t="shared" si="42"/>
        <v>43646</v>
      </c>
      <c r="L43" s="5">
        <f t="shared" si="42"/>
        <v>43830</v>
      </c>
      <c r="M43" s="5">
        <f t="shared" si="42"/>
        <v>44002</v>
      </c>
      <c r="N43" s="5">
        <f t="shared" si="42"/>
        <v>44196</v>
      </c>
      <c r="O43" s="6">
        <f t="shared" si="42"/>
        <v>44377</v>
      </c>
      <c r="P43" s="6">
        <f t="shared" si="42"/>
        <v>44561</v>
      </c>
      <c r="Q43" s="6">
        <f t="shared" si="42"/>
        <v>44742</v>
      </c>
    </row>
    <row r="44" spans="1:17" ht="15.75" customHeight="1" outlineLevel="1" x14ac:dyDescent="0.2">
      <c r="A44" s="4"/>
      <c r="B44" s="2" t="s">
        <v>4</v>
      </c>
      <c r="C44" s="2"/>
      <c r="D44" s="14">
        <f t="shared" ref="D44:Q44" si="43">IFERROR(D6/C6-1,"-")</f>
        <v>0.29239766081871355</v>
      </c>
      <c r="E44" s="14">
        <f t="shared" si="43"/>
        <v>0.35746606334841635</v>
      </c>
      <c r="F44" s="14">
        <f t="shared" si="43"/>
        <v>0.81</v>
      </c>
      <c r="G44" s="14">
        <f t="shared" si="43"/>
        <v>-5.5248618784530246E-3</v>
      </c>
      <c r="H44" s="14">
        <f t="shared" si="43"/>
        <v>0.31481481481481488</v>
      </c>
      <c r="I44" s="14">
        <f t="shared" si="43"/>
        <v>0.23661971830985906</v>
      </c>
      <c r="J44" s="14">
        <f t="shared" si="43"/>
        <v>0.22892938496583137</v>
      </c>
      <c r="K44" s="14">
        <f t="shared" si="43"/>
        <v>0.25857275254865608</v>
      </c>
      <c r="L44" s="14">
        <f t="shared" si="43"/>
        <v>0.26067746686303384</v>
      </c>
      <c r="M44" s="14">
        <f t="shared" si="43"/>
        <v>0.14661214953271018</v>
      </c>
      <c r="N44" s="14">
        <f t="shared" si="43"/>
        <v>9.9337748344370924E-2</v>
      </c>
      <c r="O44" s="14">
        <f t="shared" si="43"/>
        <v>0.10287303058387387</v>
      </c>
      <c r="P44" s="14">
        <f t="shared" si="43"/>
        <v>0.21092436974789908</v>
      </c>
      <c r="Q44" s="14">
        <f t="shared" si="43"/>
        <v>0.14191533657182509</v>
      </c>
    </row>
    <row r="45" spans="1:17" ht="15.75" customHeight="1" outlineLevel="1" x14ac:dyDescent="0.2">
      <c r="A45" s="4"/>
      <c r="B45" s="2" t="s">
        <v>5</v>
      </c>
      <c r="C45" s="2"/>
      <c r="D45" s="14">
        <f t="shared" ref="D45:Q45" si="44">IFERROR(D7/C7-1,"-")</f>
        <v>0.3653250773993808</v>
      </c>
      <c r="E45" s="14">
        <f t="shared" si="44"/>
        <v>0.29251700680272119</v>
      </c>
      <c r="F45" s="14">
        <f t="shared" si="44"/>
        <v>0.23684210526315796</v>
      </c>
      <c r="G45" s="14">
        <f t="shared" si="44"/>
        <v>0.28368794326241131</v>
      </c>
      <c r="H45" s="14">
        <f t="shared" si="44"/>
        <v>0.24419889502762437</v>
      </c>
      <c r="I45" s="14">
        <f t="shared" si="44"/>
        <v>0.20337477797513315</v>
      </c>
      <c r="J45" s="14">
        <f t="shared" si="44"/>
        <v>0.15719557195571965</v>
      </c>
      <c r="K45" s="14">
        <f t="shared" si="44"/>
        <v>0.18686224489795911</v>
      </c>
      <c r="L45" s="14">
        <f t="shared" si="44"/>
        <v>0.15905427189682975</v>
      </c>
      <c r="M45" s="14">
        <f t="shared" si="44"/>
        <v>0.13676402410755673</v>
      </c>
      <c r="N45" s="14">
        <f t="shared" si="44"/>
        <v>9.5432300163132089E-2</v>
      </c>
      <c r="O45" s="14">
        <f t="shared" si="44"/>
        <v>0.10833953834698429</v>
      </c>
      <c r="P45" s="14">
        <f t="shared" si="44"/>
        <v>7.8938528720188028E-2</v>
      </c>
      <c r="Q45" s="14">
        <f t="shared" si="44"/>
        <v>8.4682440846824303E-2</v>
      </c>
    </row>
    <row r="46" spans="1:17" ht="15.75" customHeight="1" outlineLevel="1" x14ac:dyDescent="0.2">
      <c r="A46" s="4"/>
      <c r="B46" s="2" t="s">
        <v>7</v>
      </c>
      <c r="C46" s="2"/>
      <c r="D46" s="14">
        <f t="shared" ref="D46:Q46" si="45">IFERROR(D8/C8-1,"-")</f>
        <v>0.39946380697050943</v>
      </c>
      <c r="E46" s="14">
        <f t="shared" si="45"/>
        <v>0.19731800766283536</v>
      </c>
      <c r="F46" s="14">
        <f t="shared" si="45"/>
        <v>0.43520000000000003</v>
      </c>
      <c r="G46" s="14">
        <f t="shared" si="45"/>
        <v>0.31103678929765888</v>
      </c>
      <c r="H46" s="14">
        <f t="shared" si="45"/>
        <v>0.28231292517006801</v>
      </c>
      <c r="I46" s="14">
        <f t="shared" si="45"/>
        <v>0.21883289124668437</v>
      </c>
      <c r="J46" s="14">
        <f t="shared" si="45"/>
        <v>0.23177366702937974</v>
      </c>
      <c r="K46" s="14">
        <f t="shared" si="45"/>
        <v>0.21488515901060068</v>
      </c>
      <c r="L46" s="14">
        <f t="shared" si="45"/>
        <v>0.16051626976913291</v>
      </c>
      <c r="M46" s="14">
        <f t="shared" si="45"/>
        <v>0.17167919799498743</v>
      </c>
      <c r="N46" s="14">
        <f t="shared" si="45"/>
        <v>0.10427807486631013</v>
      </c>
      <c r="O46" s="14">
        <f t="shared" si="45"/>
        <v>8.1961259079903037E-2</v>
      </c>
      <c r="P46" s="14">
        <f t="shared" si="45"/>
        <v>0.10148819514378427</v>
      </c>
      <c r="Q46" s="14">
        <f t="shared" si="45"/>
        <v>8.8277123120682699E-2</v>
      </c>
    </row>
    <row r="47" spans="1:17" ht="15.75" customHeight="1" outlineLevel="1" x14ac:dyDescent="0.2">
      <c r="A47" s="4"/>
      <c r="B47" s="2" t="s">
        <v>8</v>
      </c>
      <c r="C47" s="2"/>
      <c r="D47" s="14">
        <f t="shared" ref="D47:Q47" si="46">IFERROR(D9/C9-1,"-")</f>
        <v>-5.555555555555558E-2</v>
      </c>
      <c r="E47" s="14">
        <f t="shared" si="46"/>
        <v>0.17647058823529416</v>
      </c>
      <c r="F47" s="14">
        <f t="shared" si="46"/>
        <v>0.125</v>
      </c>
      <c r="G47" s="14">
        <f t="shared" si="46"/>
        <v>4.4444444444444509E-2</v>
      </c>
      <c r="H47" s="14">
        <f t="shared" si="46"/>
        <v>0.1063829787234043</v>
      </c>
      <c r="I47" s="14">
        <f t="shared" si="46"/>
        <v>0.13461538461538458</v>
      </c>
      <c r="J47" s="14">
        <f t="shared" si="46"/>
        <v>0.15254237288135597</v>
      </c>
      <c r="K47" s="14">
        <f t="shared" si="46"/>
        <v>4.4117647058823595E-2</v>
      </c>
      <c r="L47" s="14">
        <f t="shared" si="46"/>
        <v>0.11267605633802824</v>
      </c>
      <c r="M47" s="14">
        <f t="shared" si="46"/>
        <v>0.10126582278481022</v>
      </c>
      <c r="N47" s="14">
        <f t="shared" si="46"/>
        <v>0.11494252873563227</v>
      </c>
      <c r="O47" s="14">
        <f t="shared" si="46"/>
        <v>8.247422680412364E-2</v>
      </c>
      <c r="P47" s="14">
        <f t="shared" si="46"/>
        <v>9.52380952380949E-3</v>
      </c>
      <c r="Q47" s="14">
        <f t="shared" si="46"/>
        <v>1.8867924528301883E-2</v>
      </c>
    </row>
    <row r="48" spans="1:17" ht="15.75" customHeight="1" outlineLevel="1" x14ac:dyDescent="0.2">
      <c r="A48" s="4"/>
      <c r="B48" s="2" t="s">
        <v>9</v>
      </c>
      <c r="C48" s="2"/>
      <c r="D48" s="14" t="str">
        <f t="shared" ref="D48:Q48" si="47">IFERROR(D10/C10-1,"-")</f>
        <v>-</v>
      </c>
      <c r="E48" s="14" t="str">
        <f t="shared" si="47"/>
        <v>-</v>
      </c>
      <c r="F48" s="14" t="str">
        <f t="shared" si="47"/>
        <v>-</v>
      </c>
      <c r="G48" s="14" t="str">
        <f t="shared" si="47"/>
        <v>-</v>
      </c>
      <c r="H48" s="14" t="str">
        <f t="shared" si="47"/>
        <v>-</v>
      </c>
      <c r="I48" s="14" t="str">
        <f t="shared" si="47"/>
        <v>-</v>
      </c>
      <c r="J48" s="14" t="str">
        <f t="shared" si="47"/>
        <v>-</v>
      </c>
      <c r="K48" s="14">
        <f t="shared" si="47"/>
        <v>3.8461538461538547E-2</v>
      </c>
      <c r="L48" s="14">
        <f t="shared" si="47"/>
        <v>0.14814814814814814</v>
      </c>
      <c r="M48" s="14">
        <f t="shared" si="47"/>
        <v>0.22580645161290325</v>
      </c>
      <c r="N48" s="14">
        <f t="shared" si="47"/>
        <v>8.7719298245614086E-2</v>
      </c>
      <c r="O48" s="14">
        <f t="shared" si="47"/>
        <v>9.6774193548387011E-2</v>
      </c>
      <c r="P48" s="14">
        <f t="shared" si="47"/>
        <v>1.4705882352941124E-2</v>
      </c>
      <c r="Q48" s="14">
        <f t="shared" si="47"/>
        <v>4.3478260869565188E-2</v>
      </c>
    </row>
    <row r="49" spans="1:17" ht="15.75" customHeight="1" outlineLevel="1" x14ac:dyDescent="0.2">
      <c r="A49" s="4"/>
      <c r="B49" s="2" t="s">
        <v>12</v>
      </c>
      <c r="C49" s="2"/>
      <c r="D49" s="14">
        <f t="shared" ref="D49:Q49" si="48">IFERROR(D11/C11-1,"-")</f>
        <v>0.37988826815642462</v>
      </c>
      <c r="E49" s="14">
        <f t="shared" si="48"/>
        <v>0.12145748987854255</v>
      </c>
      <c r="F49" s="14">
        <f t="shared" si="48"/>
        <v>0.25992779783393494</v>
      </c>
      <c r="G49" s="14">
        <f t="shared" si="48"/>
        <v>0.18624641833810895</v>
      </c>
      <c r="H49" s="14">
        <f t="shared" si="48"/>
        <v>0.13043478260869557</v>
      </c>
      <c r="I49" s="14">
        <f t="shared" si="48"/>
        <v>0.13034188034188032</v>
      </c>
      <c r="J49" s="14">
        <f t="shared" si="48"/>
        <v>0.14744801512287342</v>
      </c>
      <c r="K49" s="14">
        <f t="shared" si="48"/>
        <v>0.10873146622734753</v>
      </c>
      <c r="L49" s="14">
        <f t="shared" si="48"/>
        <v>8.618127786032681E-2</v>
      </c>
      <c r="M49" s="14">
        <f t="shared" si="48"/>
        <v>7.1135430916552611E-2</v>
      </c>
      <c r="N49" s="14">
        <f t="shared" si="48"/>
        <v>8.4291187739463647E-2</v>
      </c>
      <c r="O49" s="14">
        <f t="shared" si="48"/>
        <v>8.00942285041224E-2</v>
      </c>
      <c r="P49" s="14">
        <f t="shared" si="48"/>
        <v>4.4711014176663122E-2</v>
      </c>
      <c r="Q49" s="14">
        <f t="shared" si="48"/>
        <v>4.6972860125261029E-2</v>
      </c>
    </row>
    <row r="50" spans="1:17" ht="15.75" customHeight="1" outlineLevel="1" x14ac:dyDescent="0.2">
      <c r="A50" s="4"/>
      <c r="B50" s="2" t="s">
        <v>14</v>
      </c>
      <c r="C50" s="2"/>
      <c r="D50" s="14">
        <f t="shared" ref="D50:Q50" si="49">IFERROR(D12/C12-1,"-")</f>
        <v>0</v>
      </c>
      <c r="E50" s="14">
        <f t="shared" si="49"/>
        <v>0</v>
      </c>
      <c r="F50" s="14">
        <f t="shared" si="49"/>
        <v>0</v>
      </c>
      <c r="G50" s="14">
        <f t="shared" si="49"/>
        <v>0</v>
      </c>
      <c r="H50" s="14">
        <f t="shared" si="49"/>
        <v>0</v>
      </c>
      <c r="I50" s="14">
        <f t="shared" si="49"/>
        <v>0</v>
      </c>
      <c r="J50" s="14">
        <f t="shared" si="49"/>
        <v>0</v>
      </c>
      <c r="K50" s="14">
        <f t="shared" si="49"/>
        <v>0</v>
      </c>
      <c r="L50" s="14">
        <f t="shared" si="49"/>
        <v>0.25</v>
      </c>
      <c r="M50" s="14">
        <f t="shared" si="49"/>
        <v>0</v>
      </c>
      <c r="N50" s="14">
        <f t="shared" si="49"/>
        <v>0</v>
      </c>
      <c r="O50" s="14">
        <f t="shared" si="49"/>
        <v>0</v>
      </c>
      <c r="P50" s="14">
        <f t="shared" si="49"/>
        <v>0</v>
      </c>
      <c r="Q50" s="14">
        <f t="shared" si="49"/>
        <v>0</v>
      </c>
    </row>
    <row r="51" spans="1:17" ht="15.75" customHeight="1" outlineLevel="1" x14ac:dyDescent="0.2">
      <c r="A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.75" customHeight="1" outlineLevel="1" x14ac:dyDescent="0.2">
      <c r="A52" s="4" t="s">
        <v>27</v>
      </c>
      <c r="C52" s="5">
        <f t="shared" ref="C52:Q52" si="50">C$5</f>
        <v>42185</v>
      </c>
      <c r="D52" s="5">
        <f t="shared" si="50"/>
        <v>42369</v>
      </c>
      <c r="E52" s="5">
        <f t="shared" si="50"/>
        <v>42551</v>
      </c>
      <c r="F52" s="5">
        <f t="shared" si="50"/>
        <v>42735</v>
      </c>
      <c r="G52" s="5">
        <f t="shared" si="50"/>
        <v>42916</v>
      </c>
      <c r="H52" s="5">
        <f t="shared" si="50"/>
        <v>43100</v>
      </c>
      <c r="I52" s="5">
        <f t="shared" si="50"/>
        <v>43281</v>
      </c>
      <c r="J52" s="5">
        <f t="shared" si="50"/>
        <v>43465</v>
      </c>
      <c r="K52" s="5">
        <f t="shared" si="50"/>
        <v>43646</v>
      </c>
      <c r="L52" s="5">
        <f t="shared" si="50"/>
        <v>43830</v>
      </c>
      <c r="M52" s="5">
        <f t="shared" si="50"/>
        <v>44002</v>
      </c>
      <c r="N52" s="5">
        <f t="shared" si="50"/>
        <v>44196</v>
      </c>
      <c r="O52" s="6">
        <f t="shared" si="50"/>
        <v>44377</v>
      </c>
      <c r="P52" s="6">
        <f t="shared" si="50"/>
        <v>44561</v>
      </c>
      <c r="Q52" s="6">
        <f t="shared" si="50"/>
        <v>44742</v>
      </c>
    </row>
    <row r="53" spans="1:17" ht="15.75" customHeight="1" outlineLevel="1" x14ac:dyDescent="0.2">
      <c r="A53" s="4"/>
      <c r="B53" s="2" t="s">
        <v>16</v>
      </c>
      <c r="C53" s="2"/>
      <c r="D53" s="14">
        <f t="shared" ref="D53:Q53" si="51">IFERROR(D15/C15-1,"-")</f>
        <v>0.29239766081871355</v>
      </c>
      <c r="E53" s="14">
        <f t="shared" si="51"/>
        <v>0.35746606334841635</v>
      </c>
      <c r="F53" s="14">
        <f t="shared" si="51"/>
        <v>0.81</v>
      </c>
      <c r="G53" s="14">
        <f t="shared" si="51"/>
        <v>-5.5248618784530246E-3</v>
      </c>
      <c r="H53" s="14">
        <f t="shared" si="51"/>
        <v>0.31481481481481488</v>
      </c>
      <c r="I53" s="14">
        <f t="shared" si="51"/>
        <v>0.23661971830985906</v>
      </c>
      <c r="J53" s="14">
        <f t="shared" si="51"/>
        <v>0.22892938496583137</v>
      </c>
      <c r="K53" s="14">
        <f t="shared" si="51"/>
        <v>0.25857275254865608</v>
      </c>
      <c r="L53" s="14">
        <f t="shared" si="51"/>
        <v>0.26067746686303384</v>
      </c>
      <c r="M53" s="14">
        <f t="shared" si="51"/>
        <v>0.14661214953271018</v>
      </c>
      <c r="N53" s="14">
        <f t="shared" si="51"/>
        <v>9.9337748344370924E-2</v>
      </c>
      <c r="O53" s="14">
        <f t="shared" si="51"/>
        <v>0.10287303058387387</v>
      </c>
      <c r="P53" s="14">
        <f t="shared" si="51"/>
        <v>0.21092436974789908</v>
      </c>
      <c r="Q53" s="14">
        <f t="shared" si="51"/>
        <v>0.14191533657182509</v>
      </c>
    </row>
    <row r="54" spans="1:17" ht="15.75" customHeight="1" outlineLevel="1" x14ac:dyDescent="0.2">
      <c r="A54" s="4"/>
      <c r="B54" s="2" t="s">
        <v>17</v>
      </c>
      <c r="C54" s="2"/>
      <c r="D54" s="14">
        <f t="shared" ref="D54:Q54" si="52">IFERROR(D16/C16-1,"-")</f>
        <v>-5.3413958175862919E-2</v>
      </c>
      <c r="E54" s="14">
        <f t="shared" si="52"/>
        <v>5.0250059537985114E-2</v>
      </c>
      <c r="F54" s="14">
        <f t="shared" si="52"/>
        <v>0.46340425531914908</v>
      </c>
      <c r="G54" s="14">
        <f t="shared" si="52"/>
        <v>-0.22529837306553513</v>
      </c>
      <c r="H54" s="14">
        <f t="shared" si="52"/>
        <v>5.6756134464837737E-2</v>
      </c>
      <c r="I54" s="14">
        <f t="shared" si="52"/>
        <v>2.7626422743100898E-2</v>
      </c>
      <c r="J54" s="14">
        <f t="shared" si="52"/>
        <v>6.1989360094835133E-2</v>
      </c>
      <c r="K54" s="14">
        <f t="shared" si="52"/>
        <v>6.0420245027562158E-2</v>
      </c>
      <c r="L54" s="14">
        <f t="shared" si="52"/>
        <v>8.7677684669497324E-2</v>
      </c>
      <c r="M54" s="14">
        <f t="shared" si="52"/>
        <v>8.663297937217207E-3</v>
      </c>
      <c r="N54" s="14">
        <f t="shared" si="52"/>
        <v>3.5652118169757774E-3</v>
      </c>
      <c r="O54" s="14">
        <f t="shared" si="52"/>
        <v>-4.9321598426986801E-3</v>
      </c>
      <c r="P54" s="14">
        <f t="shared" si="52"/>
        <v>0.12232934269598261</v>
      </c>
      <c r="Q54" s="14">
        <f t="shared" si="52"/>
        <v>5.2764655875058075E-2</v>
      </c>
    </row>
    <row r="55" spans="1:17" ht="15.75" customHeight="1" outlineLevel="1" x14ac:dyDescent="0.2">
      <c r="A55" s="4"/>
      <c r="B55" s="2" t="s">
        <v>18</v>
      </c>
      <c r="C55" s="2"/>
      <c r="D55" s="14">
        <f t="shared" ref="D55:Q55" si="53">IFERROR(D17/C17-1,"-")</f>
        <v>-7.6505119759808005E-2</v>
      </c>
      <c r="E55" s="14">
        <f t="shared" si="53"/>
        <v>0.1337556561085973</v>
      </c>
      <c r="F55" s="14">
        <f t="shared" si="53"/>
        <v>0.2611482720178373</v>
      </c>
      <c r="G55" s="14">
        <f t="shared" si="53"/>
        <v>-0.24145901454504448</v>
      </c>
      <c r="H55" s="14">
        <f t="shared" si="53"/>
        <v>2.5346301208370114E-2</v>
      </c>
      <c r="I55" s="14">
        <f t="shared" si="53"/>
        <v>1.4593327100798525E-2</v>
      </c>
      <c r="J55" s="14">
        <f t="shared" si="53"/>
        <v>-2.3090947141350959E-3</v>
      </c>
      <c r="K55" s="14">
        <f t="shared" si="53"/>
        <v>3.5960266049866352E-2</v>
      </c>
      <c r="L55" s="14">
        <f t="shared" si="53"/>
        <v>8.6307447558513273E-2</v>
      </c>
      <c r="M55" s="14">
        <f t="shared" si="53"/>
        <v>-2.1394122644809666E-2</v>
      </c>
      <c r="N55" s="14">
        <f t="shared" si="53"/>
        <v>-4.4738065840322916E-3</v>
      </c>
      <c r="O55" s="14">
        <f t="shared" si="53"/>
        <v>1.9327652749558055E-2</v>
      </c>
      <c r="P55" s="14">
        <f t="shared" si="53"/>
        <v>9.9353016297945462E-2</v>
      </c>
      <c r="Q55" s="14">
        <f t="shared" si="53"/>
        <v>4.9287274639507883E-2</v>
      </c>
    </row>
    <row r="56" spans="1:17" ht="15.75" customHeight="1" outlineLevel="1" x14ac:dyDescent="0.2">
      <c r="A56" s="4"/>
      <c r="B56" s="2" t="s">
        <v>19</v>
      </c>
      <c r="C56" s="2"/>
      <c r="D56" s="14">
        <f t="shared" ref="D56:Q56" si="54">IFERROR(D18/C18-1,"-")</f>
        <v>-6.3404124345952662E-2</v>
      </c>
      <c r="E56" s="14">
        <f t="shared" si="54"/>
        <v>0.21044807814822697</v>
      </c>
      <c r="F56" s="14">
        <f t="shared" si="54"/>
        <v>0.43659025787965611</v>
      </c>
      <c r="G56" s="14">
        <f t="shared" si="54"/>
        <v>-0.16166226279125639</v>
      </c>
      <c r="H56" s="14">
        <f t="shared" si="54"/>
        <v>0.16310541310541304</v>
      </c>
      <c r="I56" s="14">
        <f t="shared" si="54"/>
        <v>9.4022737559573022E-2</v>
      </c>
      <c r="J56" s="14">
        <f t="shared" si="54"/>
        <v>7.1010946700040822E-2</v>
      </c>
      <c r="K56" s="14">
        <f t="shared" si="54"/>
        <v>0.13514659850970911</v>
      </c>
      <c r="L56" s="14">
        <f t="shared" si="54"/>
        <v>0.1606510741433953</v>
      </c>
      <c r="M56" s="14">
        <f t="shared" si="54"/>
        <v>7.0464216230410326E-2</v>
      </c>
      <c r="N56" s="14">
        <f t="shared" si="54"/>
        <v>1.3876863314066457E-2</v>
      </c>
      <c r="O56" s="14">
        <f t="shared" si="54"/>
        <v>2.1089643365004296E-2</v>
      </c>
      <c r="P56" s="14">
        <f t="shared" si="54"/>
        <v>0.15909984035367808</v>
      </c>
      <c r="Q56" s="14">
        <f t="shared" si="54"/>
        <v>9.0682843904096089E-2</v>
      </c>
    </row>
    <row r="57" spans="1:17" ht="15.75" customHeight="1" outlineLevel="1" x14ac:dyDescent="0.2">
      <c r="A57" s="4"/>
      <c r="B57" s="2" t="s">
        <v>20</v>
      </c>
      <c r="C57" s="2"/>
      <c r="D57" s="14">
        <f t="shared" ref="D57:Q57" si="55">IFERROR(D19/C19-1,"-")</f>
        <v>0.44563831724640335</v>
      </c>
      <c r="E57" s="14">
        <f t="shared" si="55"/>
        <v>9.8639455782312924E-2</v>
      </c>
      <c r="F57" s="14">
        <f t="shared" si="55"/>
        <v>9.9415204678362512E-2</v>
      </c>
      <c r="G57" s="14">
        <f t="shared" si="55"/>
        <v>0.22906292440018117</v>
      </c>
      <c r="H57" s="14">
        <f t="shared" si="55"/>
        <v>0.12456438589035268</v>
      </c>
      <c r="I57" s="14">
        <f t="shared" si="55"/>
        <v>6.0601499232320721E-2</v>
      </c>
      <c r="J57" s="14">
        <f t="shared" si="55"/>
        <v>4.0373344909920839E-3</v>
      </c>
      <c r="K57" s="14">
        <f t="shared" si="55"/>
        <v>0.1367131359586089</v>
      </c>
      <c r="L57" s="14">
        <f t="shared" si="55"/>
        <v>4.1681687400948242E-2</v>
      </c>
      <c r="M57" s="14">
        <f t="shared" si="55"/>
        <v>3.2233998902264194E-2</v>
      </c>
      <c r="N57" s="14">
        <f t="shared" si="55"/>
        <v>-1.7498864802139247E-2</v>
      </c>
      <c r="O57" s="14">
        <f t="shared" si="55"/>
        <v>2.3894621139594951E-2</v>
      </c>
      <c r="P57" s="14">
        <f t="shared" si="55"/>
        <v>6.8759863354903361E-2</v>
      </c>
      <c r="Q57" s="14">
        <f t="shared" si="55"/>
        <v>6.4595728979290667E-2</v>
      </c>
    </row>
    <row r="58" spans="1:17" ht="15.75" customHeight="1" outlineLevel="1" x14ac:dyDescent="0.2">
      <c r="A58" s="4"/>
      <c r="B58" s="2" t="s">
        <v>21</v>
      </c>
      <c r="C58" s="2"/>
      <c r="D58" s="14">
        <f t="shared" ref="D58:Q58" si="56">IFERROR(D20/C20-1,"-")</f>
        <v>-1.055389127737183E-2</v>
      </c>
      <c r="E58" s="14">
        <f t="shared" si="56"/>
        <v>0.15253321545224585</v>
      </c>
      <c r="F58" s="14">
        <f t="shared" si="56"/>
        <v>-1.8323028200874614E-2</v>
      </c>
      <c r="G58" s="14">
        <f t="shared" si="56"/>
        <v>8.2142734779182325E-2</v>
      </c>
      <c r="H58" s="14">
        <f t="shared" si="56"/>
        <v>0.10063748406289852</v>
      </c>
      <c r="I58" s="14">
        <f t="shared" si="56"/>
        <v>6.4611334768170714E-2</v>
      </c>
      <c r="J58" s="14">
        <f t="shared" si="56"/>
        <v>8.4949877505364757E-3</v>
      </c>
      <c r="K58" s="14">
        <f t="shared" si="56"/>
        <v>7.0468622069927545E-2</v>
      </c>
      <c r="L58" s="14">
        <f t="shared" si="56"/>
        <v>6.7091005453579156E-2</v>
      </c>
      <c r="M58" s="14">
        <f t="shared" si="56"/>
        <v>6.1270117014845527E-2</v>
      </c>
      <c r="N58" s="14">
        <f t="shared" si="56"/>
        <v>1.0275018878365572E-2</v>
      </c>
      <c r="O58" s="14">
        <f t="shared" si="56"/>
        <v>2.6150783049716297E-2</v>
      </c>
      <c r="P58" s="14">
        <f t="shared" si="56"/>
        <v>3.2762662668488929E-2</v>
      </c>
      <c r="Q58" s="14">
        <f t="shared" si="56"/>
        <v>3.6017725155790492E-2</v>
      </c>
    </row>
    <row r="59" spans="1:17" ht="15.75" customHeight="1" outlineLevel="1" x14ac:dyDescent="0.2">
      <c r="A59" s="4"/>
      <c r="B59" s="2" t="s">
        <v>22</v>
      </c>
      <c r="C59" s="2"/>
      <c r="D59" s="14">
        <f t="shared" ref="D59:Q59" si="57">IFERROR(D21/C21-1,"-")</f>
        <v>1.4186321650693223E-2</v>
      </c>
      <c r="E59" s="14">
        <f t="shared" si="57"/>
        <v>6.764457723003714E-2</v>
      </c>
      <c r="F59" s="14">
        <f t="shared" si="57"/>
        <v>0.13911289398280791</v>
      </c>
      <c r="G59" s="14">
        <f t="shared" si="57"/>
        <v>0.10519767986686701</v>
      </c>
      <c r="H59" s="14">
        <f t="shared" si="57"/>
        <v>0.13435374149659851</v>
      </c>
      <c r="I59" s="14">
        <f t="shared" si="57"/>
        <v>7.828694348477927E-2</v>
      </c>
      <c r="J59" s="14">
        <f t="shared" si="57"/>
        <v>7.3489736175522236E-2</v>
      </c>
      <c r="K59" s="14">
        <f t="shared" si="57"/>
        <v>9.5743375214613069E-2</v>
      </c>
      <c r="L59" s="14">
        <f t="shared" si="57"/>
        <v>6.8437003494701054E-2</v>
      </c>
      <c r="M59" s="14">
        <f t="shared" si="57"/>
        <v>9.3866530950620586E-2</v>
      </c>
      <c r="N59" s="14">
        <f t="shared" si="57"/>
        <v>1.8433136184123455E-2</v>
      </c>
      <c r="O59" s="14">
        <f t="shared" si="57"/>
        <v>1.7285811982963306E-3</v>
      </c>
      <c r="P59" s="14">
        <f t="shared" si="57"/>
        <v>5.4347259861012631E-2</v>
      </c>
      <c r="Q59" s="14">
        <f t="shared" si="57"/>
        <v>3.9451130557940139E-2</v>
      </c>
    </row>
    <row r="60" spans="1:17" ht="15.75" customHeight="1" outlineLevel="1" x14ac:dyDescent="0.2">
      <c r="A60" s="4"/>
      <c r="B60" s="2" t="s">
        <v>23</v>
      </c>
      <c r="C60" s="2"/>
      <c r="D60" s="14">
        <f t="shared" ref="D60:Q60" si="58">IFERROR(D22/C22-1,"-")</f>
        <v>2.5004103518082799E-2</v>
      </c>
      <c r="E60" s="14">
        <f t="shared" si="58"/>
        <v>-7.3653962492437941E-2</v>
      </c>
      <c r="F60" s="14">
        <f t="shared" si="58"/>
        <v>0.16037446808510625</v>
      </c>
      <c r="G60" s="14">
        <f t="shared" si="58"/>
        <v>2.1304902160054651E-2</v>
      </c>
      <c r="H60" s="14">
        <f t="shared" si="58"/>
        <v>3.0633390123367521E-2</v>
      </c>
      <c r="I60" s="14">
        <f t="shared" si="58"/>
        <v>1.2845635087650464E-2</v>
      </c>
      <c r="J60" s="14">
        <f t="shared" si="58"/>
        <v>6.4447269658679529E-2</v>
      </c>
      <c r="K60" s="14">
        <f t="shared" si="58"/>
        <v>2.3610923873520484E-2</v>
      </c>
      <c r="L60" s="14">
        <f t="shared" si="58"/>
        <v>1.2613713678055749E-3</v>
      </c>
      <c r="M60" s="14">
        <f t="shared" si="58"/>
        <v>3.0714531025769931E-2</v>
      </c>
      <c r="N60" s="14">
        <f t="shared" si="58"/>
        <v>8.0751450380465162E-3</v>
      </c>
      <c r="O60" s="14">
        <f t="shared" si="58"/>
        <v>-2.3799817974934578E-2</v>
      </c>
      <c r="P60" s="14">
        <f t="shared" si="58"/>
        <v>2.0899862061969365E-2</v>
      </c>
      <c r="Q60" s="14">
        <f t="shared" si="58"/>
        <v>3.314041177850946E-3</v>
      </c>
    </row>
    <row r="61" spans="1:17" ht="15.75" customHeight="1" x14ac:dyDescent="0.2">
      <c r="A61" s="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7" ht="15.75" customHeight="1" x14ac:dyDescent="0.25">
      <c r="A62" s="3" t="s">
        <v>30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7" ht="15.75" customHeight="1" x14ac:dyDescent="0.2">
      <c r="A63" s="4" t="s">
        <v>3</v>
      </c>
      <c r="B63" s="5"/>
      <c r="C63" s="5">
        <f t="shared" ref="C63:Q63" si="59">C$5</f>
        <v>42185</v>
      </c>
      <c r="D63" s="5">
        <f t="shared" si="59"/>
        <v>42369</v>
      </c>
      <c r="E63" s="5">
        <f t="shared" si="59"/>
        <v>42551</v>
      </c>
      <c r="F63" s="5">
        <f t="shared" si="59"/>
        <v>42735</v>
      </c>
      <c r="G63" s="5">
        <f t="shared" si="59"/>
        <v>42916</v>
      </c>
      <c r="H63" s="5">
        <f t="shared" si="59"/>
        <v>43100</v>
      </c>
      <c r="I63" s="5">
        <f t="shared" si="59"/>
        <v>43281</v>
      </c>
      <c r="J63" s="5">
        <f t="shared" si="59"/>
        <v>43465</v>
      </c>
      <c r="K63" s="5">
        <f t="shared" si="59"/>
        <v>43646</v>
      </c>
      <c r="L63" s="5">
        <f t="shared" si="59"/>
        <v>43830</v>
      </c>
      <c r="M63" s="5">
        <f t="shared" si="59"/>
        <v>44002</v>
      </c>
      <c r="N63" s="5">
        <f t="shared" si="59"/>
        <v>44196</v>
      </c>
      <c r="O63" s="6">
        <f t="shared" si="59"/>
        <v>44377</v>
      </c>
      <c r="P63" s="6">
        <f t="shared" si="59"/>
        <v>44561</v>
      </c>
      <c r="Q63" s="6">
        <f t="shared" si="59"/>
        <v>44742</v>
      </c>
    </row>
    <row r="64" spans="1:17" ht="15.75" customHeight="1" x14ac:dyDescent="0.2">
      <c r="A64" s="4"/>
      <c r="B64" s="2" t="s">
        <v>4</v>
      </c>
      <c r="C64" s="2">
        <v>0</v>
      </c>
      <c r="D64" s="2">
        <v>0</v>
      </c>
      <c r="E64" s="2">
        <v>8</v>
      </c>
      <c r="F64" s="2">
        <v>28</v>
      </c>
      <c r="G64" s="2">
        <v>276</v>
      </c>
      <c r="H64" s="2">
        <v>402</v>
      </c>
      <c r="I64" s="2">
        <v>548</v>
      </c>
      <c r="J64" s="7">
        <v>982</v>
      </c>
      <c r="K64" s="7">
        <v>1464</v>
      </c>
      <c r="L64" s="7">
        <v>1953</v>
      </c>
      <c r="M64" s="7">
        <v>2570</v>
      </c>
      <c r="N64" s="7">
        <v>2958</v>
      </c>
      <c r="O64" s="22">
        <v>3806</v>
      </c>
      <c r="P64" s="30">
        <v>4736</v>
      </c>
      <c r="Q64" s="30">
        <v>5732</v>
      </c>
    </row>
    <row r="65" spans="1:19" ht="15.75" customHeight="1" x14ac:dyDescent="0.2">
      <c r="A65" s="4"/>
      <c r="B65" s="15" t="s">
        <v>31</v>
      </c>
      <c r="C65" s="2"/>
      <c r="D65" s="2"/>
      <c r="E65" s="2"/>
      <c r="F65" s="2"/>
      <c r="G65" s="2"/>
      <c r="H65" s="2"/>
      <c r="I65" s="2"/>
      <c r="J65" s="7"/>
      <c r="K65" s="7"/>
      <c r="L65" s="16">
        <v>1345</v>
      </c>
      <c r="M65" s="16">
        <v>1771</v>
      </c>
      <c r="N65" s="16">
        <v>2228</v>
      </c>
      <c r="O65" s="24">
        <v>2907</v>
      </c>
      <c r="P65" s="31">
        <v>3387</v>
      </c>
      <c r="Q65" s="31">
        <v>4028</v>
      </c>
    </row>
    <row r="66" spans="1:19" ht="15.75" customHeight="1" x14ac:dyDescent="0.2">
      <c r="A66" s="4"/>
      <c r="B66" s="15" t="s">
        <v>32</v>
      </c>
      <c r="C66" s="2"/>
      <c r="D66" s="2"/>
      <c r="E66" s="2"/>
      <c r="F66" s="2"/>
      <c r="G66" s="2"/>
      <c r="H66" s="2"/>
      <c r="I66" s="2"/>
      <c r="J66" s="7"/>
      <c r="K66" s="7"/>
      <c r="L66" s="17">
        <f t="shared" ref="L66:Q66" si="60">L65/L64</f>
        <v>0.68868407578085</v>
      </c>
      <c r="M66" s="17">
        <f t="shared" si="60"/>
        <v>0.68910505836575875</v>
      </c>
      <c r="N66" s="17">
        <f t="shared" si="60"/>
        <v>0.75321162947937792</v>
      </c>
      <c r="O66" s="17">
        <f t="shared" si="60"/>
        <v>0.76379400945874931</v>
      </c>
      <c r="P66" s="17">
        <f t="shared" si="60"/>
        <v>0.71516047297297303</v>
      </c>
      <c r="Q66" s="17">
        <f t="shared" si="60"/>
        <v>0.70272156315422196</v>
      </c>
      <c r="S66" s="33"/>
    </row>
    <row r="67" spans="1:19" ht="15.75" customHeight="1" x14ac:dyDescent="0.2">
      <c r="A67" s="4"/>
      <c r="B67" s="2" t="s">
        <v>5</v>
      </c>
      <c r="C67" s="2">
        <v>0</v>
      </c>
      <c r="D67" s="2">
        <v>63</v>
      </c>
      <c r="E67" s="2">
        <v>166</v>
      </c>
      <c r="F67" s="2">
        <v>236</v>
      </c>
      <c r="G67" s="2">
        <v>356</v>
      </c>
      <c r="H67" s="2">
        <v>569</v>
      </c>
      <c r="I67" s="2">
        <v>812</v>
      </c>
      <c r="J67" s="7">
        <v>1109</v>
      </c>
      <c r="K67" s="7">
        <v>1593</v>
      </c>
      <c r="L67" s="7">
        <v>1986</v>
      </c>
      <c r="M67" s="7">
        <v>2453</v>
      </c>
      <c r="N67" s="7">
        <v>3014</v>
      </c>
      <c r="O67" s="22">
        <v>3575</v>
      </c>
      <c r="P67" s="30">
        <v>4071</v>
      </c>
      <c r="Q67" s="30">
        <v>4647</v>
      </c>
      <c r="S67" s="34"/>
    </row>
    <row r="68" spans="1:19" ht="15.75" customHeight="1" x14ac:dyDescent="0.2">
      <c r="A68" s="4"/>
      <c r="B68" s="2" t="s">
        <v>7</v>
      </c>
      <c r="C68" s="2">
        <v>0</v>
      </c>
      <c r="D68" s="2">
        <v>74</v>
      </c>
      <c r="E68" s="2">
        <v>250</v>
      </c>
      <c r="F68" s="2">
        <v>432</v>
      </c>
      <c r="G68" s="2">
        <v>823</v>
      </c>
      <c r="H68" s="2">
        <v>1315</v>
      </c>
      <c r="I68" s="2">
        <v>2057</v>
      </c>
      <c r="J68" s="7">
        <v>3058</v>
      </c>
      <c r="K68" s="7">
        <v>4275</v>
      </c>
      <c r="L68" s="7">
        <v>5414</v>
      </c>
      <c r="M68" s="7">
        <v>6762</v>
      </c>
      <c r="N68" s="7">
        <v>8293</v>
      </c>
      <c r="O68" s="22">
        <v>9731</v>
      </c>
      <c r="P68" s="30">
        <v>11138</v>
      </c>
      <c r="Q68" s="30">
        <v>12810</v>
      </c>
      <c r="S68" s="33"/>
    </row>
    <row r="69" spans="1:19" ht="15.75" customHeight="1" x14ac:dyDescent="0.2">
      <c r="A69" s="4"/>
      <c r="B69" s="2" t="s">
        <v>8</v>
      </c>
      <c r="C69" s="2"/>
      <c r="D69" s="2">
        <v>12</v>
      </c>
      <c r="E69" s="2">
        <v>18</v>
      </c>
      <c r="F69" s="2">
        <v>39</v>
      </c>
      <c r="G69" s="2">
        <v>61</v>
      </c>
      <c r="H69" s="2">
        <v>76</v>
      </c>
      <c r="I69" s="2">
        <v>100</v>
      </c>
      <c r="J69" s="2">
        <v>111</v>
      </c>
      <c r="K69" s="2">
        <v>146</v>
      </c>
      <c r="L69" s="2">
        <v>153</v>
      </c>
      <c r="M69" s="2">
        <v>174</v>
      </c>
      <c r="N69" s="2">
        <v>184</v>
      </c>
      <c r="O69" s="23">
        <v>198</v>
      </c>
      <c r="P69" s="30">
        <v>202</v>
      </c>
      <c r="Q69" s="30">
        <v>210</v>
      </c>
    </row>
    <row r="70" spans="1:19" ht="15.75" customHeight="1" x14ac:dyDescent="0.2">
      <c r="A70" s="4"/>
      <c r="B70" s="2" t="s">
        <v>9</v>
      </c>
      <c r="C70" s="2"/>
      <c r="D70" s="2"/>
      <c r="E70" s="2"/>
      <c r="F70" s="2"/>
      <c r="G70" s="2"/>
      <c r="H70" s="2"/>
      <c r="I70" s="2"/>
      <c r="J70" s="2">
        <v>209</v>
      </c>
      <c r="K70" s="2">
        <v>304</v>
      </c>
      <c r="L70" s="2">
        <v>313</v>
      </c>
      <c r="M70" s="2">
        <v>374</v>
      </c>
      <c r="N70" s="2">
        <v>390</v>
      </c>
      <c r="O70" s="23">
        <v>417</v>
      </c>
      <c r="P70" s="30">
        <v>421</v>
      </c>
      <c r="Q70" s="30">
        <v>431</v>
      </c>
    </row>
    <row r="71" spans="1:19" ht="15.75" customHeight="1" x14ac:dyDescent="0.2">
      <c r="A71" s="4"/>
      <c r="B71" s="2" t="s">
        <v>12</v>
      </c>
      <c r="C71" s="2">
        <v>0</v>
      </c>
      <c r="D71" s="2">
        <v>11</v>
      </c>
      <c r="E71" s="2">
        <v>42</v>
      </c>
      <c r="F71" s="2">
        <v>91</v>
      </c>
      <c r="G71" s="2">
        <v>140</v>
      </c>
      <c r="H71" s="2">
        <v>216</v>
      </c>
      <c r="I71" s="2">
        <v>340</v>
      </c>
      <c r="J71" s="7">
        <v>482</v>
      </c>
      <c r="K71" s="7">
        <v>653</v>
      </c>
      <c r="L71" s="7">
        <v>787</v>
      </c>
      <c r="M71" s="7">
        <v>903</v>
      </c>
      <c r="N71" s="7">
        <v>1039</v>
      </c>
      <c r="O71" s="22">
        <v>1219</v>
      </c>
      <c r="P71" s="30">
        <v>1345</v>
      </c>
      <c r="Q71" s="30">
        <v>1462</v>
      </c>
    </row>
    <row r="72" spans="1:19" ht="15.75" customHeight="1" x14ac:dyDescent="0.2">
      <c r="A72" s="4"/>
      <c r="B72" s="2" t="s">
        <v>14</v>
      </c>
      <c r="C72" s="2">
        <v>0</v>
      </c>
      <c r="D72" s="2">
        <v>0</v>
      </c>
      <c r="E72" s="2">
        <v>2</v>
      </c>
      <c r="F72" s="2">
        <v>2</v>
      </c>
      <c r="G72" s="2">
        <v>2</v>
      </c>
      <c r="H72" s="2">
        <v>2</v>
      </c>
      <c r="I72" s="2">
        <v>2</v>
      </c>
      <c r="J72" s="2">
        <v>2</v>
      </c>
      <c r="K72" s="2">
        <v>2</v>
      </c>
      <c r="L72" s="2">
        <v>2</v>
      </c>
      <c r="M72" s="2">
        <v>2</v>
      </c>
      <c r="N72" s="2">
        <v>2</v>
      </c>
      <c r="O72" s="23">
        <v>2</v>
      </c>
      <c r="P72" s="29">
        <v>2</v>
      </c>
      <c r="Q72" s="29">
        <v>3</v>
      </c>
    </row>
    <row r="73" spans="1:19" ht="15.75" customHeight="1" x14ac:dyDescent="0.2">
      <c r="A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9" ht="15.75" customHeight="1" x14ac:dyDescent="0.2">
      <c r="A74" s="4" t="s">
        <v>15</v>
      </c>
      <c r="B74" s="2"/>
      <c r="C74" s="5">
        <f t="shared" ref="C74:Q74" si="61">C$5</f>
        <v>42185</v>
      </c>
      <c r="D74" s="5">
        <f t="shared" si="61"/>
        <v>42369</v>
      </c>
      <c r="E74" s="5">
        <f t="shared" si="61"/>
        <v>42551</v>
      </c>
      <c r="F74" s="5">
        <f t="shared" si="61"/>
        <v>42735</v>
      </c>
      <c r="G74" s="5">
        <f t="shared" si="61"/>
        <v>42916</v>
      </c>
      <c r="H74" s="5">
        <f t="shared" si="61"/>
        <v>43100</v>
      </c>
      <c r="I74" s="5">
        <f t="shared" si="61"/>
        <v>43281</v>
      </c>
      <c r="J74" s="5">
        <f t="shared" si="61"/>
        <v>43465</v>
      </c>
      <c r="K74" s="5">
        <f t="shared" si="61"/>
        <v>43646</v>
      </c>
      <c r="L74" s="5">
        <f t="shared" si="61"/>
        <v>43830</v>
      </c>
      <c r="M74" s="5">
        <f t="shared" si="61"/>
        <v>44002</v>
      </c>
      <c r="N74" s="5">
        <f t="shared" si="61"/>
        <v>44196</v>
      </c>
      <c r="O74" s="6">
        <f t="shared" si="61"/>
        <v>44377</v>
      </c>
      <c r="P74" s="6">
        <f t="shared" si="61"/>
        <v>44561</v>
      </c>
      <c r="Q74" s="6">
        <f t="shared" si="61"/>
        <v>44742</v>
      </c>
    </row>
    <row r="75" spans="1:19" ht="15.75" customHeight="1" x14ac:dyDescent="0.2">
      <c r="A75" s="4"/>
      <c r="B75" s="2" t="s">
        <v>16</v>
      </c>
      <c r="C75" s="7">
        <f t="shared" ref="C75:N75" si="62">C64*12</f>
        <v>0</v>
      </c>
      <c r="D75" s="7">
        <f t="shared" si="62"/>
        <v>0</v>
      </c>
      <c r="E75" s="7">
        <f t="shared" si="62"/>
        <v>96</v>
      </c>
      <c r="F75" s="7">
        <f t="shared" si="62"/>
        <v>336</v>
      </c>
      <c r="G75" s="7">
        <f t="shared" si="62"/>
        <v>3312</v>
      </c>
      <c r="H75" s="7">
        <f t="shared" si="62"/>
        <v>4824</v>
      </c>
      <c r="I75" s="7">
        <f t="shared" si="62"/>
        <v>6576</v>
      </c>
      <c r="J75" s="7">
        <f t="shared" si="62"/>
        <v>11784</v>
      </c>
      <c r="K75" s="7">
        <f t="shared" si="62"/>
        <v>17568</v>
      </c>
      <c r="L75" s="7">
        <f t="shared" si="62"/>
        <v>23436</v>
      </c>
      <c r="M75" s="7">
        <f t="shared" si="62"/>
        <v>30840</v>
      </c>
      <c r="N75" s="7">
        <f t="shared" si="62"/>
        <v>35496</v>
      </c>
      <c r="O75" s="7">
        <f t="shared" ref="O75:P75" si="63">O64*12</f>
        <v>45672</v>
      </c>
      <c r="P75" s="7">
        <f t="shared" si="63"/>
        <v>56832</v>
      </c>
      <c r="Q75" s="7">
        <f t="shared" ref="Q75" si="64">Q64*12</f>
        <v>68784</v>
      </c>
    </row>
    <row r="76" spans="1:19" ht="15.75" customHeight="1" x14ac:dyDescent="0.2">
      <c r="A76" s="4"/>
      <c r="B76" s="2" t="s">
        <v>17</v>
      </c>
      <c r="C76" s="7" t="str">
        <f t="shared" ref="C76:N76" si="65">IFERROR(C64/C67*1000,"-")</f>
        <v>-</v>
      </c>
      <c r="D76" s="7">
        <f t="shared" si="65"/>
        <v>0</v>
      </c>
      <c r="E76" s="7">
        <f t="shared" si="65"/>
        <v>48.192771084337352</v>
      </c>
      <c r="F76" s="7">
        <f t="shared" si="65"/>
        <v>118.64406779661017</v>
      </c>
      <c r="G76" s="7">
        <f t="shared" si="65"/>
        <v>775.28089887640454</v>
      </c>
      <c r="H76" s="7">
        <f t="shared" si="65"/>
        <v>706.50263620386647</v>
      </c>
      <c r="I76" s="7">
        <f t="shared" si="65"/>
        <v>674.8768472906404</v>
      </c>
      <c r="J76" s="7">
        <f t="shared" si="65"/>
        <v>885.48241659152393</v>
      </c>
      <c r="K76" s="7">
        <f t="shared" si="65"/>
        <v>919.02071563088521</v>
      </c>
      <c r="L76" s="7">
        <f t="shared" si="65"/>
        <v>983.38368580060421</v>
      </c>
      <c r="M76" s="7">
        <f t="shared" si="65"/>
        <v>1047.6966979209133</v>
      </c>
      <c r="N76" s="7">
        <f t="shared" si="65"/>
        <v>981.42003981420044</v>
      </c>
      <c r="O76" s="7">
        <f t="shared" ref="O76:P76" si="66">IFERROR(O64/O67*1000,"-")</f>
        <v>1064.6153846153845</v>
      </c>
      <c r="P76" s="7">
        <f t="shared" si="66"/>
        <v>1163.3505281257676</v>
      </c>
      <c r="Q76" s="7">
        <f t="shared" ref="Q76" si="67">IFERROR(Q64/Q67*1000,"-")</f>
        <v>1233.4839681514954</v>
      </c>
    </row>
    <row r="77" spans="1:19" ht="15.75" customHeight="1" x14ac:dyDescent="0.2">
      <c r="A77" s="4"/>
      <c r="B77" s="2" t="s">
        <v>18</v>
      </c>
      <c r="C77" s="7" t="str">
        <f t="shared" ref="C77:N77" si="68">IFERROR(C64/C68*1000,"-")</f>
        <v>-</v>
      </c>
      <c r="D77" s="7">
        <f t="shared" si="68"/>
        <v>0</v>
      </c>
      <c r="E77" s="7">
        <f t="shared" si="68"/>
        <v>32</v>
      </c>
      <c r="F77" s="7">
        <f t="shared" si="68"/>
        <v>64.81481481481481</v>
      </c>
      <c r="G77" s="7">
        <f t="shared" si="68"/>
        <v>335.35844471445932</v>
      </c>
      <c r="H77" s="7">
        <f t="shared" si="68"/>
        <v>305.70342205323192</v>
      </c>
      <c r="I77" s="7">
        <f t="shared" si="68"/>
        <v>266.40738940204176</v>
      </c>
      <c r="J77" s="7">
        <f t="shared" si="68"/>
        <v>321.12491824722036</v>
      </c>
      <c r="K77" s="7">
        <f t="shared" si="68"/>
        <v>342.45614035087721</v>
      </c>
      <c r="L77" s="7">
        <f t="shared" si="68"/>
        <v>360.7314370151459</v>
      </c>
      <c r="M77" s="7">
        <f t="shared" si="68"/>
        <v>380.06506950606325</v>
      </c>
      <c r="N77" s="7">
        <f t="shared" si="68"/>
        <v>356.68636199204144</v>
      </c>
      <c r="O77" s="7">
        <f t="shared" ref="O77:P77" si="69">IFERROR(O64/O68*1000,"-")</f>
        <v>391.12115918199567</v>
      </c>
      <c r="P77" s="7">
        <f t="shared" si="69"/>
        <v>425.21098940563832</v>
      </c>
      <c r="Q77" s="7">
        <f t="shared" ref="Q77" si="70">IFERROR(Q64/Q68*1000,"-")</f>
        <v>447.46291959406716</v>
      </c>
    </row>
    <row r="78" spans="1:19" ht="15.75" customHeight="1" x14ac:dyDescent="0.2">
      <c r="A78" s="4"/>
      <c r="B78" s="2" t="s">
        <v>19</v>
      </c>
      <c r="C78" s="7" t="str">
        <f t="shared" ref="C78:N78" si="71">IFERROR(C64/C71*1000,"-")</f>
        <v>-</v>
      </c>
      <c r="D78" s="7">
        <f t="shared" si="71"/>
        <v>0</v>
      </c>
      <c r="E78" s="7">
        <f t="shared" si="71"/>
        <v>190.47619047619045</v>
      </c>
      <c r="F78" s="7">
        <f t="shared" si="71"/>
        <v>307.69230769230774</v>
      </c>
      <c r="G78" s="7">
        <f t="shared" si="71"/>
        <v>1971.4285714285716</v>
      </c>
      <c r="H78" s="7">
        <f t="shared" si="71"/>
        <v>1861.1111111111111</v>
      </c>
      <c r="I78" s="7">
        <f t="shared" si="71"/>
        <v>1611.7647058823529</v>
      </c>
      <c r="J78" s="7">
        <f t="shared" si="71"/>
        <v>2037.3443983402487</v>
      </c>
      <c r="K78" s="7">
        <f t="shared" si="71"/>
        <v>2241.9601837672285</v>
      </c>
      <c r="L78" s="7">
        <f t="shared" si="71"/>
        <v>2481.5756035578147</v>
      </c>
      <c r="M78" s="7">
        <f t="shared" si="71"/>
        <v>2846.0686600221484</v>
      </c>
      <c r="N78" s="7">
        <f t="shared" si="71"/>
        <v>2846.968238691049</v>
      </c>
      <c r="O78" s="7">
        <f t="shared" ref="O78:P78" si="72">IFERROR(O64/O71*1000,"-")</f>
        <v>3122.2313371616078</v>
      </c>
      <c r="P78" s="7">
        <f t="shared" si="72"/>
        <v>3521.1895910780672</v>
      </c>
      <c r="Q78" s="7">
        <f t="shared" ref="Q78" si="73">IFERROR(Q64/Q71*1000,"-")</f>
        <v>3920.656634746922</v>
      </c>
    </row>
    <row r="79" spans="1:19" ht="15.75" customHeight="1" x14ac:dyDescent="0.2">
      <c r="A79" s="4"/>
      <c r="B79" s="2" t="s">
        <v>20</v>
      </c>
      <c r="C79" s="13" t="str">
        <f t="shared" ref="C79:N79" si="74">IFERROR(C67/C69,"-")</f>
        <v>-</v>
      </c>
      <c r="D79" s="13">
        <f t="shared" si="74"/>
        <v>5.25</v>
      </c>
      <c r="E79" s="13">
        <f t="shared" si="74"/>
        <v>9.2222222222222214</v>
      </c>
      <c r="F79" s="13">
        <f t="shared" si="74"/>
        <v>6.0512820512820511</v>
      </c>
      <c r="G79" s="13">
        <f t="shared" si="74"/>
        <v>5.8360655737704921</v>
      </c>
      <c r="H79" s="13">
        <f t="shared" si="74"/>
        <v>7.4868421052631575</v>
      </c>
      <c r="I79" s="13">
        <f t="shared" si="74"/>
        <v>8.1199999999999992</v>
      </c>
      <c r="J79" s="13">
        <f t="shared" si="74"/>
        <v>9.9909909909909906</v>
      </c>
      <c r="K79" s="13">
        <f t="shared" si="74"/>
        <v>10.91095890410959</v>
      </c>
      <c r="L79" s="13">
        <f t="shared" si="74"/>
        <v>12.980392156862745</v>
      </c>
      <c r="M79" s="13">
        <f t="shared" si="74"/>
        <v>14.097701149425287</v>
      </c>
      <c r="N79" s="13">
        <f t="shared" si="74"/>
        <v>16.380434782608695</v>
      </c>
      <c r="O79" s="13">
        <f t="shared" ref="O79:P79" si="75">IFERROR(O67/O69,"-")</f>
        <v>18.055555555555557</v>
      </c>
      <c r="P79" s="13">
        <f t="shared" si="75"/>
        <v>20.153465346534652</v>
      </c>
      <c r="Q79" s="13">
        <f t="shared" ref="Q79" si="76">IFERROR(Q67/Q69,"-")</f>
        <v>22.12857142857143</v>
      </c>
    </row>
    <row r="80" spans="1:19" ht="15.75" customHeight="1" x14ac:dyDescent="0.2">
      <c r="A80" s="4"/>
      <c r="B80" s="2" t="s">
        <v>21</v>
      </c>
      <c r="C80" s="13" t="str">
        <f t="shared" ref="C80:N80" si="77">IFERROR(C67/C71,"-")</f>
        <v>-</v>
      </c>
      <c r="D80" s="13">
        <f t="shared" si="77"/>
        <v>5.7272727272727275</v>
      </c>
      <c r="E80" s="13">
        <f t="shared" si="77"/>
        <v>3.9523809523809526</v>
      </c>
      <c r="F80" s="13">
        <f t="shared" si="77"/>
        <v>2.5934065934065935</v>
      </c>
      <c r="G80" s="13">
        <f t="shared" si="77"/>
        <v>2.5428571428571427</v>
      </c>
      <c r="H80" s="13">
        <f t="shared" si="77"/>
        <v>2.6342592592592591</v>
      </c>
      <c r="I80" s="13">
        <f t="shared" si="77"/>
        <v>2.388235294117647</v>
      </c>
      <c r="J80" s="13">
        <f t="shared" si="77"/>
        <v>2.300829875518672</v>
      </c>
      <c r="K80" s="13">
        <f t="shared" si="77"/>
        <v>2.439509954058193</v>
      </c>
      <c r="L80" s="13">
        <f t="shared" si="77"/>
        <v>2.5235069885641677</v>
      </c>
      <c r="M80" s="13">
        <f t="shared" si="77"/>
        <v>2.7165005537098561</v>
      </c>
      <c r="N80" s="13">
        <f t="shared" si="77"/>
        <v>2.9008662175168429</v>
      </c>
      <c r="O80" s="13">
        <f t="shared" ref="O80:P80" si="78">IFERROR(O67/O71,"-")</f>
        <v>2.9327317473338801</v>
      </c>
      <c r="P80" s="13">
        <f t="shared" si="78"/>
        <v>3.0267657992565056</v>
      </c>
      <c r="Q80" s="13">
        <f t="shared" ref="Q80" si="79">IFERROR(Q67/Q71,"-")</f>
        <v>3.1785225718194257</v>
      </c>
    </row>
    <row r="81" spans="1:17" ht="15.75" customHeight="1" x14ac:dyDescent="0.2">
      <c r="A81" s="4"/>
      <c r="B81" s="2" t="s">
        <v>22</v>
      </c>
      <c r="C81" s="13" t="str">
        <f t="shared" ref="C81:N81" si="80">IFERROR(C68/C71,"-")</f>
        <v>-</v>
      </c>
      <c r="D81" s="13">
        <f t="shared" si="80"/>
        <v>6.7272727272727275</v>
      </c>
      <c r="E81" s="13">
        <f t="shared" si="80"/>
        <v>5.9523809523809526</v>
      </c>
      <c r="F81" s="13">
        <f t="shared" si="80"/>
        <v>4.7472527472527473</v>
      </c>
      <c r="G81" s="13">
        <f t="shared" si="80"/>
        <v>5.878571428571429</v>
      </c>
      <c r="H81" s="13">
        <f t="shared" si="80"/>
        <v>6.0879629629629628</v>
      </c>
      <c r="I81" s="13">
        <f t="shared" si="80"/>
        <v>6.05</v>
      </c>
      <c r="J81" s="13">
        <f t="shared" si="80"/>
        <v>6.3443983402489623</v>
      </c>
      <c r="K81" s="13">
        <f t="shared" si="80"/>
        <v>6.5467075038284843</v>
      </c>
      <c r="L81" s="13">
        <f t="shared" si="80"/>
        <v>6.8792884371029226</v>
      </c>
      <c r="M81" s="13">
        <f t="shared" si="80"/>
        <v>7.4883720930232558</v>
      </c>
      <c r="N81" s="13">
        <f t="shared" si="80"/>
        <v>7.9817131857555346</v>
      </c>
      <c r="O81" s="13">
        <f t="shared" ref="O81:P81" si="81">IFERROR(O68/O71,"-")</f>
        <v>7.9827727645611155</v>
      </c>
      <c r="P81" s="13">
        <f t="shared" si="81"/>
        <v>8.2810408921933085</v>
      </c>
      <c r="Q81" s="13">
        <f t="shared" ref="Q81" si="82">IFERROR(Q68/Q71,"-")</f>
        <v>8.7619699042407664</v>
      </c>
    </row>
    <row r="82" spans="1:17" ht="15.75" customHeight="1" x14ac:dyDescent="0.2">
      <c r="A82" s="4"/>
      <c r="B82" s="2" t="s">
        <v>23</v>
      </c>
      <c r="C82" s="13" t="str">
        <f t="shared" ref="C82:N82" si="83">IFERROR(C68/C67,"-")</f>
        <v>-</v>
      </c>
      <c r="D82" s="13">
        <f t="shared" si="83"/>
        <v>1.1746031746031746</v>
      </c>
      <c r="E82" s="13">
        <f t="shared" si="83"/>
        <v>1.5060240963855422</v>
      </c>
      <c r="F82" s="13">
        <f t="shared" si="83"/>
        <v>1.8305084745762712</v>
      </c>
      <c r="G82" s="13">
        <f t="shared" si="83"/>
        <v>2.3117977528089888</v>
      </c>
      <c r="H82" s="13">
        <f t="shared" si="83"/>
        <v>2.3110720562390159</v>
      </c>
      <c r="I82" s="13">
        <f t="shared" si="83"/>
        <v>2.5332512315270934</v>
      </c>
      <c r="J82" s="13">
        <f t="shared" si="83"/>
        <v>2.7574391343552751</v>
      </c>
      <c r="K82" s="13">
        <f t="shared" si="83"/>
        <v>2.6836158192090394</v>
      </c>
      <c r="L82" s="13">
        <f t="shared" si="83"/>
        <v>2.7260825780463245</v>
      </c>
      <c r="M82" s="13">
        <f t="shared" si="83"/>
        <v>2.7566245413779047</v>
      </c>
      <c r="N82" s="13">
        <f t="shared" si="83"/>
        <v>2.7514930325149303</v>
      </c>
      <c r="O82" s="13">
        <f t="shared" ref="O82:P82" si="84">IFERROR(O68/O67,"-")</f>
        <v>2.7219580419580418</v>
      </c>
      <c r="P82" s="13">
        <f t="shared" si="84"/>
        <v>2.7359371161876687</v>
      </c>
      <c r="Q82" s="13">
        <f t="shared" ref="Q82" si="85">IFERROR(Q68/Q67,"-")</f>
        <v>2.7566171723692703</v>
      </c>
    </row>
    <row r="83" spans="1:17" ht="15.75" customHeight="1" outlineLevel="1" x14ac:dyDescent="0.2">
      <c r="A83" s="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7" ht="15.75" customHeight="1" outlineLevel="1" x14ac:dyDescent="0.2">
      <c r="A84" s="4" t="s">
        <v>24</v>
      </c>
      <c r="B84" s="2"/>
      <c r="C84" s="6">
        <f t="shared" ref="C84:Q84" si="86">C$5</f>
        <v>42185</v>
      </c>
      <c r="D84" s="6">
        <f t="shared" si="86"/>
        <v>42369</v>
      </c>
      <c r="E84" s="6">
        <f t="shared" si="86"/>
        <v>42551</v>
      </c>
      <c r="F84" s="6">
        <f t="shared" si="86"/>
        <v>42735</v>
      </c>
      <c r="G84" s="6">
        <f t="shared" si="86"/>
        <v>42916</v>
      </c>
      <c r="H84" s="6">
        <f t="shared" si="86"/>
        <v>43100</v>
      </c>
      <c r="I84" s="6">
        <f t="shared" si="86"/>
        <v>43281</v>
      </c>
      <c r="J84" s="6">
        <f t="shared" si="86"/>
        <v>43465</v>
      </c>
      <c r="K84" s="6">
        <f t="shared" si="86"/>
        <v>43646</v>
      </c>
      <c r="L84" s="6">
        <f t="shared" si="86"/>
        <v>43830</v>
      </c>
      <c r="M84" s="6">
        <f t="shared" si="86"/>
        <v>44002</v>
      </c>
      <c r="N84" s="6">
        <f t="shared" si="86"/>
        <v>44196</v>
      </c>
      <c r="O84" s="6">
        <f t="shared" si="86"/>
        <v>44377</v>
      </c>
      <c r="P84" s="6">
        <f t="shared" si="86"/>
        <v>44561</v>
      </c>
      <c r="Q84" s="6">
        <f t="shared" si="86"/>
        <v>44742</v>
      </c>
    </row>
    <row r="85" spans="1:17" ht="15.75" customHeight="1" outlineLevel="1" x14ac:dyDescent="0.2">
      <c r="A85" s="4"/>
      <c r="B85" s="2" t="s">
        <v>4</v>
      </c>
      <c r="C85" s="2"/>
      <c r="D85" s="2">
        <f t="shared" ref="D85:Q85" si="87">D64-C64</f>
        <v>0</v>
      </c>
      <c r="E85" s="2">
        <f t="shared" si="87"/>
        <v>8</v>
      </c>
      <c r="F85" s="2">
        <f t="shared" si="87"/>
        <v>20</v>
      </c>
      <c r="G85" s="2">
        <f t="shared" si="87"/>
        <v>248</v>
      </c>
      <c r="H85" s="2">
        <f t="shared" si="87"/>
        <v>126</v>
      </c>
      <c r="I85" s="2">
        <f t="shared" si="87"/>
        <v>146</v>
      </c>
      <c r="J85" s="7">
        <f t="shared" si="87"/>
        <v>434</v>
      </c>
      <c r="K85" s="7">
        <f t="shared" si="87"/>
        <v>482</v>
      </c>
      <c r="L85" s="7">
        <f t="shared" si="87"/>
        <v>489</v>
      </c>
      <c r="M85" s="7">
        <f t="shared" si="87"/>
        <v>617</v>
      </c>
      <c r="N85" s="7">
        <f t="shared" si="87"/>
        <v>388</v>
      </c>
      <c r="O85" s="7">
        <f t="shared" si="87"/>
        <v>848</v>
      </c>
      <c r="P85" s="7">
        <f t="shared" si="87"/>
        <v>930</v>
      </c>
      <c r="Q85" s="7">
        <f t="shared" si="87"/>
        <v>996</v>
      </c>
    </row>
    <row r="86" spans="1:17" ht="15.75" customHeight="1" outlineLevel="1" x14ac:dyDescent="0.2">
      <c r="A86" s="4"/>
      <c r="B86" s="2" t="s">
        <v>5</v>
      </c>
      <c r="C86" s="2"/>
      <c r="D86" s="2">
        <f t="shared" ref="D86:Q86" si="88">D67-C67</f>
        <v>63</v>
      </c>
      <c r="E86" s="2">
        <f t="shared" si="88"/>
        <v>103</v>
      </c>
      <c r="F86" s="2">
        <f t="shared" si="88"/>
        <v>70</v>
      </c>
      <c r="G86" s="2">
        <f t="shared" si="88"/>
        <v>120</v>
      </c>
      <c r="H86" s="2">
        <f t="shared" si="88"/>
        <v>213</v>
      </c>
      <c r="I86" s="2">
        <f t="shared" si="88"/>
        <v>243</v>
      </c>
      <c r="J86" s="7">
        <f t="shared" si="88"/>
        <v>297</v>
      </c>
      <c r="K86" s="7">
        <f t="shared" si="88"/>
        <v>484</v>
      </c>
      <c r="L86" s="7">
        <f t="shared" si="88"/>
        <v>393</v>
      </c>
      <c r="M86" s="7">
        <f t="shared" si="88"/>
        <v>467</v>
      </c>
      <c r="N86" s="7">
        <f t="shared" si="88"/>
        <v>561</v>
      </c>
      <c r="O86" s="7">
        <f t="shared" si="88"/>
        <v>561</v>
      </c>
      <c r="P86" s="7">
        <f t="shared" si="88"/>
        <v>496</v>
      </c>
      <c r="Q86" s="7">
        <f t="shared" si="88"/>
        <v>576</v>
      </c>
    </row>
    <row r="87" spans="1:17" ht="15.75" customHeight="1" outlineLevel="1" x14ac:dyDescent="0.2">
      <c r="A87" s="4"/>
      <c r="B87" s="2" t="s">
        <v>7</v>
      </c>
      <c r="C87" s="2"/>
      <c r="D87" s="2">
        <f t="shared" ref="D87:Q87" si="89">D68-C68</f>
        <v>74</v>
      </c>
      <c r="E87" s="2">
        <f t="shared" si="89"/>
        <v>176</v>
      </c>
      <c r="F87" s="2">
        <f t="shared" si="89"/>
        <v>182</v>
      </c>
      <c r="G87" s="2">
        <f t="shared" si="89"/>
        <v>391</v>
      </c>
      <c r="H87" s="2">
        <f t="shared" si="89"/>
        <v>492</v>
      </c>
      <c r="I87" s="2">
        <f t="shared" si="89"/>
        <v>742</v>
      </c>
      <c r="J87" s="7">
        <f t="shared" si="89"/>
        <v>1001</v>
      </c>
      <c r="K87" s="7">
        <f t="shared" si="89"/>
        <v>1217</v>
      </c>
      <c r="L87" s="7">
        <f t="shared" si="89"/>
        <v>1139</v>
      </c>
      <c r="M87" s="7">
        <f t="shared" si="89"/>
        <v>1348</v>
      </c>
      <c r="N87" s="7">
        <f t="shared" si="89"/>
        <v>1531</v>
      </c>
      <c r="O87" s="7">
        <f t="shared" si="89"/>
        <v>1438</v>
      </c>
      <c r="P87" s="7">
        <f t="shared" si="89"/>
        <v>1407</v>
      </c>
      <c r="Q87" s="7">
        <f t="shared" si="89"/>
        <v>1672</v>
      </c>
    </row>
    <row r="88" spans="1:17" ht="15.75" customHeight="1" outlineLevel="1" x14ac:dyDescent="0.2">
      <c r="A88" s="4"/>
      <c r="B88" s="2" t="s">
        <v>8</v>
      </c>
      <c r="C88" s="2"/>
      <c r="D88" s="2">
        <f t="shared" ref="D88:Q88" si="90">D69-C69</f>
        <v>12</v>
      </c>
      <c r="E88" s="2">
        <f t="shared" si="90"/>
        <v>6</v>
      </c>
      <c r="F88" s="2">
        <f t="shared" si="90"/>
        <v>21</v>
      </c>
      <c r="G88" s="2">
        <f t="shared" si="90"/>
        <v>22</v>
      </c>
      <c r="H88" s="2">
        <f t="shared" si="90"/>
        <v>15</v>
      </c>
      <c r="I88" s="2">
        <f t="shared" si="90"/>
        <v>24</v>
      </c>
      <c r="J88" s="2">
        <f t="shared" si="90"/>
        <v>11</v>
      </c>
      <c r="K88" s="2">
        <f t="shared" si="90"/>
        <v>35</v>
      </c>
      <c r="L88" s="2">
        <f t="shared" si="90"/>
        <v>7</v>
      </c>
      <c r="M88" s="2">
        <f t="shared" si="90"/>
        <v>21</v>
      </c>
      <c r="N88" s="2">
        <f t="shared" si="90"/>
        <v>10</v>
      </c>
      <c r="O88" s="2">
        <f t="shared" si="90"/>
        <v>14</v>
      </c>
      <c r="P88" s="2">
        <f t="shared" si="90"/>
        <v>4</v>
      </c>
      <c r="Q88" s="2">
        <f t="shared" si="90"/>
        <v>8</v>
      </c>
    </row>
    <row r="89" spans="1:17" ht="15.75" customHeight="1" outlineLevel="1" x14ac:dyDescent="0.2">
      <c r="A89" s="4"/>
      <c r="B89" s="2" t="s">
        <v>9</v>
      </c>
      <c r="C89" s="2"/>
      <c r="D89" s="2">
        <f t="shared" ref="D89:Q89" si="91">D70-C70</f>
        <v>0</v>
      </c>
      <c r="E89" s="2">
        <f t="shared" si="91"/>
        <v>0</v>
      </c>
      <c r="F89" s="2">
        <f t="shared" si="91"/>
        <v>0</v>
      </c>
      <c r="G89" s="2">
        <f t="shared" si="91"/>
        <v>0</v>
      </c>
      <c r="H89" s="2">
        <f t="shared" si="91"/>
        <v>0</v>
      </c>
      <c r="I89" s="2">
        <f t="shared" si="91"/>
        <v>0</v>
      </c>
      <c r="J89" s="2">
        <f t="shared" si="91"/>
        <v>209</v>
      </c>
      <c r="K89" s="2">
        <f t="shared" si="91"/>
        <v>95</v>
      </c>
      <c r="L89" s="2">
        <f t="shared" si="91"/>
        <v>9</v>
      </c>
      <c r="M89" s="2">
        <f t="shared" si="91"/>
        <v>61</v>
      </c>
      <c r="N89" s="2">
        <f t="shared" si="91"/>
        <v>16</v>
      </c>
      <c r="O89" s="2">
        <f t="shared" si="91"/>
        <v>27</v>
      </c>
      <c r="P89" s="2">
        <f t="shared" si="91"/>
        <v>4</v>
      </c>
      <c r="Q89" s="2">
        <f t="shared" si="91"/>
        <v>10</v>
      </c>
    </row>
    <row r="90" spans="1:17" ht="15.75" customHeight="1" outlineLevel="1" x14ac:dyDescent="0.2">
      <c r="A90" s="4"/>
      <c r="B90" s="2" t="s">
        <v>12</v>
      </c>
      <c r="C90" s="2"/>
      <c r="D90" s="2">
        <f t="shared" ref="D90:Q90" si="92">D71-C71</f>
        <v>11</v>
      </c>
      <c r="E90" s="2">
        <f t="shared" si="92"/>
        <v>31</v>
      </c>
      <c r="F90" s="2">
        <f t="shared" si="92"/>
        <v>49</v>
      </c>
      <c r="G90" s="2">
        <f t="shared" si="92"/>
        <v>49</v>
      </c>
      <c r="H90" s="2">
        <f t="shared" si="92"/>
        <v>76</v>
      </c>
      <c r="I90" s="2">
        <f t="shared" si="92"/>
        <v>124</v>
      </c>
      <c r="J90" s="7">
        <f t="shared" si="92"/>
        <v>142</v>
      </c>
      <c r="K90" s="7">
        <f t="shared" si="92"/>
        <v>171</v>
      </c>
      <c r="L90" s="7">
        <f t="shared" si="92"/>
        <v>134</v>
      </c>
      <c r="M90" s="7">
        <f t="shared" si="92"/>
        <v>116</v>
      </c>
      <c r="N90" s="7">
        <f t="shared" si="92"/>
        <v>136</v>
      </c>
      <c r="O90" s="7">
        <f t="shared" si="92"/>
        <v>180</v>
      </c>
      <c r="P90" s="7">
        <f t="shared" si="92"/>
        <v>126</v>
      </c>
      <c r="Q90" s="7">
        <f t="shared" si="92"/>
        <v>117</v>
      </c>
    </row>
    <row r="91" spans="1:17" ht="15.75" customHeight="1" outlineLevel="1" x14ac:dyDescent="0.2">
      <c r="A91" s="4"/>
      <c r="B91" s="2" t="s">
        <v>14</v>
      </c>
      <c r="C91" s="2"/>
      <c r="D91" s="2">
        <f t="shared" ref="D91:Q91" si="93">D72-C72</f>
        <v>0</v>
      </c>
      <c r="E91" s="2">
        <f t="shared" si="93"/>
        <v>2</v>
      </c>
      <c r="F91" s="2">
        <f t="shared" si="93"/>
        <v>0</v>
      </c>
      <c r="G91" s="2">
        <f t="shared" si="93"/>
        <v>0</v>
      </c>
      <c r="H91" s="2">
        <f t="shared" si="93"/>
        <v>0</v>
      </c>
      <c r="I91" s="2">
        <f t="shared" si="93"/>
        <v>0</v>
      </c>
      <c r="J91" s="2">
        <f t="shared" si="93"/>
        <v>0</v>
      </c>
      <c r="K91" s="2">
        <f t="shared" si="93"/>
        <v>0</v>
      </c>
      <c r="L91" s="2">
        <f t="shared" si="93"/>
        <v>0</v>
      </c>
      <c r="M91" s="2">
        <f t="shared" si="93"/>
        <v>0</v>
      </c>
      <c r="N91" s="2">
        <f t="shared" si="93"/>
        <v>0</v>
      </c>
      <c r="O91" s="2">
        <f t="shared" si="93"/>
        <v>0</v>
      </c>
      <c r="P91" s="2">
        <f t="shared" si="93"/>
        <v>0</v>
      </c>
      <c r="Q91" s="2">
        <f t="shared" si="93"/>
        <v>1</v>
      </c>
    </row>
    <row r="92" spans="1:17" ht="15.75" customHeight="1" outlineLevel="1" x14ac:dyDescent="0.2">
      <c r="A92" s="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7" ht="15.75" customHeight="1" outlineLevel="1" x14ac:dyDescent="0.2">
      <c r="A93" s="4" t="s">
        <v>25</v>
      </c>
      <c r="C93" s="6">
        <f t="shared" ref="C93:Q93" si="94">C$5</f>
        <v>42185</v>
      </c>
      <c r="D93" s="6">
        <f t="shared" si="94"/>
        <v>42369</v>
      </c>
      <c r="E93" s="6">
        <f t="shared" si="94"/>
        <v>42551</v>
      </c>
      <c r="F93" s="6">
        <f t="shared" si="94"/>
        <v>42735</v>
      </c>
      <c r="G93" s="6">
        <f t="shared" si="94"/>
        <v>42916</v>
      </c>
      <c r="H93" s="6">
        <f t="shared" si="94"/>
        <v>43100</v>
      </c>
      <c r="I93" s="6">
        <f t="shared" si="94"/>
        <v>43281</v>
      </c>
      <c r="J93" s="6">
        <f t="shared" si="94"/>
        <v>43465</v>
      </c>
      <c r="K93" s="6">
        <f t="shared" si="94"/>
        <v>43646</v>
      </c>
      <c r="L93" s="6">
        <f t="shared" si="94"/>
        <v>43830</v>
      </c>
      <c r="M93" s="6">
        <f t="shared" si="94"/>
        <v>44002</v>
      </c>
      <c r="N93" s="6">
        <f t="shared" si="94"/>
        <v>44196</v>
      </c>
      <c r="O93" s="6">
        <f t="shared" si="94"/>
        <v>44377</v>
      </c>
      <c r="P93" s="6">
        <f t="shared" si="94"/>
        <v>44561</v>
      </c>
      <c r="Q93" s="6">
        <f t="shared" si="94"/>
        <v>44742</v>
      </c>
    </row>
    <row r="94" spans="1:17" ht="15.75" customHeight="1" outlineLevel="1" x14ac:dyDescent="0.2">
      <c r="A94" s="4"/>
      <c r="B94" s="2" t="s">
        <v>16</v>
      </c>
      <c r="C94" s="2"/>
      <c r="D94" s="7">
        <f t="shared" ref="D94:Q94" si="95">IFERROR(D75-C75,"-")</f>
        <v>0</v>
      </c>
      <c r="E94" s="7">
        <f t="shared" si="95"/>
        <v>96</v>
      </c>
      <c r="F94" s="7">
        <f t="shared" si="95"/>
        <v>240</v>
      </c>
      <c r="G94" s="7">
        <f t="shared" si="95"/>
        <v>2976</v>
      </c>
      <c r="H94" s="7">
        <f t="shared" si="95"/>
        <v>1512</v>
      </c>
      <c r="I94" s="7">
        <f t="shared" si="95"/>
        <v>1752</v>
      </c>
      <c r="J94" s="7">
        <f t="shared" si="95"/>
        <v>5208</v>
      </c>
      <c r="K94" s="7">
        <f t="shared" si="95"/>
        <v>5784</v>
      </c>
      <c r="L94" s="7">
        <f t="shared" si="95"/>
        <v>5868</v>
      </c>
      <c r="M94" s="7">
        <f t="shared" si="95"/>
        <v>7404</v>
      </c>
      <c r="N94" s="7">
        <f t="shared" si="95"/>
        <v>4656</v>
      </c>
      <c r="O94" s="7">
        <f t="shared" si="95"/>
        <v>10176</v>
      </c>
      <c r="P94" s="7">
        <f t="shared" si="95"/>
        <v>11160</v>
      </c>
      <c r="Q94" s="7">
        <f t="shared" si="95"/>
        <v>11952</v>
      </c>
    </row>
    <row r="95" spans="1:17" ht="15.75" customHeight="1" outlineLevel="1" x14ac:dyDescent="0.2">
      <c r="A95" s="4"/>
      <c r="B95" s="2" t="s">
        <v>17</v>
      </c>
      <c r="C95" s="2"/>
      <c r="D95" s="7" t="str">
        <f t="shared" ref="D95:Q95" si="96">IFERROR(D76-C76,"-")</f>
        <v>-</v>
      </c>
      <c r="E95" s="7">
        <f t="shared" si="96"/>
        <v>48.192771084337352</v>
      </c>
      <c r="F95" s="7">
        <f t="shared" si="96"/>
        <v>70.451296712272821</v>
      </c>
      <c r="G95" s="7">
        <f t="shared" si="96"/>
        <v>656.63683107979432</v>
      </c>
      <c r="H95" s="7">
        <f t="shared" si="96"/>
        <v>-68.778262672538062</v>
      </c>
      <c r="I95" s="7">
        <f t="shared" si="96"/>
        <v>-31.625788913226074</v>
      </c>
      <c r="J95" s="7">
        <f t="shared" si="96"/>
        <v>210.60556930088353</v>
      </c>
      <c r="K95" s="7">
        <f t="shared" si="96"/>
        <v>33.538299039361277</v>
      </c>
      <c r="L95" s="7">
        <f t="shared" si="96"/>
        <v>64.362970169719006</v>
      </c>
      <c r="M95" s="7">
        <f t="shared" si="96"/>
        <v>64.313012120309054</v>
      </c>
      <c r="N95" s="7">
        <f t="shared" si="96"/>
        <v>-66.27665810671283</v>
      </c>
      <c r="O95" s="7">
        <f t="shared" si="96"/>
        <v>83.195344801184092</v>
      </c>
      <c r="P95" s="7">
        <f t="shared" si="96"/>
        <v>98.735143510383068</v>
      </c>
      <c r="Q95" s="7">
        <f t="shared" si="96"/>
        <v>70.13344002572785</v>
      </c>
    </row>
    <row r="96" spans="1:17" ht="15.75" customHeight="1" outlineLevel="1" x14ac:dyDescent="0.2">
      <c r="A96" s="4"/>
      <c r="B96" s="2" t="s">
        <v>18</v>
      </c>
      <c r="C96" s="2"/>
      <c r="D96" s="7" t="str">
        <f t="shared" ref="D96:Q96" si="97">IFERROR(D77-C77,"-")</f>
        <v>-</v>
      </c>
      <c r="E96" s="7">
        <f t="shared" si="97"/>
        <v>32</v>
      </c>
      <c r="F96" s="7">
        <f t="shared" si="97"/>
        <v>32.81481481481481</v>
      </c>
      <c r="G96" s="7">
        <f t="shared" si="97"/>
        <v>270.54362989964454</v>
      </c>
      <c r="H96" s="7">
        <f t="shared" si="97"/>
        <v>-29.655022661227406</v>
      </c>
      <c r="I96" s="7">
        <f t="shared" si="97"/>
        <v>-39.29603265119016</v>
      </c>
      <c r="J96" s="7">
        <f t="shared" si="97"/>
        <v>54.717528845178606</v>
      </c>
      <c r="K96" s="7">
        <f t="shared" si="97"/>
        <v>21.331222103656842</v>
      </c>
      <c r="L96" s="7">
        <f t="shared" si="97"/>
        <v>18.275296664268694</v>
      </c>
      <c r="M96" s="7">
        <f t="shared" si="97"/>
        <v>19.333632490917353</v>
      </c>
      <c r="N96" s="7">
        <f t="shared" si="97"/>
        <v>-23.378707514021812</v>
      </c>
      <c r="O96" s="7">
        <f t="shared" si="97"/>
        <v>34.434797189954224</v>
      </c>
      <c r="P96" s="7">
        <f t="shared" si="97"/>
        <v>34.08983022364265</v>
      </c>
      <c r="Q96" s="7">
        <f t="shared" si="97"/>
        <v>22.251930188428844</v>
      </c>
    </row>
    <row r="97" spans="1:17" ht="15.75" customHeight="1" outlineLevel="1" x14ac:dyDescent="0.2">
      <c r="A97" s="4"/>
      <c r="B97" s="2" t="s">
        <v>19</v>
      </c>
      <c r="C97" s="2"/>
      <c r="D97" s="7" t="str">
        <f t="shared" ref="D97:Q97" si="98">IFERROR(D78-C78,"-")</f>
        <v>-</v>
      </c>
      <c r="E97" s="7">
        <f t="shared" si="98"/>
        <v>190.47619047619045</v>
      </c>
      <c r="F97" s="7">
        <f t="shared" si="98"/>
        <v>117.21611721611728</v>
      </c>
      <c r="G97" s="7">
        <f t="shared" si="98"/>
        <v>1663.7362637362639</v>
      </c>
      <c r="H97" s="7">
        <f t="shared" si="98"/>
        <v>-110.31746031746047</v>
      </c>
      <c r="I97" s="7">
        <f t="shared" si="98"/>
        <v>-249.34640522875816</v>
      </c>
      <c r="J97" s="7">
        <f t="shared" si="98"/>
        <v>425.57969245789582</v>
      </c>
      <c r="K97" s="7">
        <f t="shared" si="98"/>
        <v>204.61578542697976</v>
      </c>
      <c r="L97" s="7">
        <f t="shared" si="98"/>
        <v>239.6154197905862</v>
      </c>
      <c r="M97" s="7">
        <f t="shared" si="98"/>
        <v>364.49305646433368</v>
      </c>
      <c r="N97" s="7">
        <f t="shared" si="98"/>
        <v>0.89957866890063087</v>
      </c>
      <c r="O97" s="7">
        <f t="shared" si="98"/>
        <v>275.26309847055882</v>
      </c>
      <c r="P97" s="7">
        <f t="shared" si="98"/>
        <v>398.9582539164594</v>
      </c>
      <c r="Q97" s="7">
        <f t="shared" si="98"/>
        <v>399.46704366885479</v>
      </c>
    </row>
    <row r="98" spans="1:17" ht="15.75" customHeight="1" outlineLevel="1" x14ac:dyDescent="0.2">
      <c r="A98" s="4"/>
      <c r="B98" s="2" t="s">
        <v>20</v>
      </c>
      <c r="C98" s="2"/>
      <c r="D98" s="13" t="str">
        <f t="shared" ref="D98:Q98" si="99">IFERROR(D79-C79,"-")</f>
        <v>-</v>
      </c>
      <c r="E98" s="13">
        <f t="shared" si="99"/>
        <v>3.9722222222222214</v>
      </c>
      <c r="F98" s="13">
        <f t="shared" si="99"/>
        <v>-3.1709401709401703</v>
      </c>
      <c r="G98" s="13">
        <f t="shared" si="99"/>
        <v>-0.21521647751155903</v>
      </c>
      <c r="H98" s="13">
        <f t="shared" si="99"/>
        <v>1.6507765314926655</v>
      </c>
      <c r="I98" s="13">
        <f t="shared" si="99"/>
        <v>0.6331578947368417</v>
      </c>
      <c r="J98" s="13">
        <f t="shared" si="99"/>
        <v>1.8709909909909914</v>
      </c>
      <c r="K98" s="13">
        <f t="shared" si="99"/>
        <v>0.91996791311859916</v>
      </c>
      <c r="L98" s="13">
        <f t="shared" si="99"/>
        <v>2.0694332527531554</v>
      </c>
      <c r="M98" s="13">
        <f t="shared" si="99"/>
        <v>1.1173089925625419</v>
      </c>
      <c r="N98" s="13">
        <f t="shared" si="99"/>
        <v>2.2827336331834083</v>
      </c>
      <c r="O98" s="13">
        <f t="shared" si="99"/>
        <v>1.6751207729468618</v>
      </c>
      <c r="P98" s="13">
        <f t="shared" si="99"/>
        <v>2.0979097909790951</v>
      </c>
      <c r="Q98" s="13">
        <f t="shared" si="99"/>
        <v>1.9751060820367776</v>
      </c>
    </row>
    <row r="99" spans="1:17" ht="15.75" customHeight="1" outlineLevel="1" x14ac:dyDescent="0.2">
      <c r="A99" s="4"/>
      <c r="B99" s="2" t="s">
        <v>21</v>
      </c>
      <c r="C99" s="2"/>
      <c r="D99" s="13" t="str">
        <f t="shared" ref="D99:Q99" si="100">IFERROR(D80-C80,"-")</f>
        <v>-</v>
      </c>
      <c r="E99" s="13">
        <f t="shared" si="100"/>
        <v>-1.774891774891775</v>
      </c>
      <c r="F99" s="13">
        <f t="shared" si="100"/>
        <v>-1.358974358974359</v>
      </c>
      <c r="G99" s="13">
        <f t="shared" si="100"/>
        <v>-5.0549450549450814E-2</v>
      </c>
      <c r="H99" s="13">
        <f t="shared" si="100"/>
        <v>9.1402116402116373E-2</v>
      </c>
      <c r="I99" s="13">
        <f t="shared" si="100"/>
        <v>-0.24602396514161207</v>
      </c>
      <c r="J99" s="13">
        <f t="shared" si="100"/>
        <v>-8.7405418598974993E-2</v>
      </c>
      <c r="K99" s="13">
        <f t="shared" si="100"/>
        <v>0.13868007853952102</v>
      </c>
      <c r="L99" s="13">
        <f t="shared" si="100"/>
        <v>8.3997034505974622E-2</v>
      </c>
      <c r="M99" s="13">
        <f t="shared" si="100"/>
        <v>0.19299356514568844</v>
      </c>
      <c r="N99" s="13">
        <f t="shared" si="100"/>
        <v>0.18436566380698682</v>
      </c>
      <c r="O99" s="13">
        <f t="shared" si="100"/>
        <v>3.1865529817037164E-2</v>
      </c>
      <c r="P99" s="13">
        <f t="shared" si="100"/>
        <v>9.4034051922625483E-2</v>
      </c>
      <c r="Q99" s="13">
        <f t="shared" si="100"/>
        <v>0.15175677256292008</v>
      </c>
    </row>
    <row r="100" spans="1:17" ht="15.75" customHeight="1" outlineLevel="1" x14ac:dyDescent="0.2">
      <c r="A100" s="4"/>
      <c r="B100" s="2" t="s">
        <v>22</v>
      </c>
      <c r="C100" s="2"/>
      <c r="D100" s="13" t="str">
        <f t="shared" ref="D100:Q100" si="101">IFERROR(D81-C81,"-")</f>
        <v>-</v>
      </c>
      <c r="E100" s="13">
        <f t="shared" si="101"/>
        <v>-0.77489177489177496</v>
      </c>
      <c r="F100" s="13">
        <f t="shared" si="101"/>
        <v>-1.2051282051282053</v>
      </c>
      <c r="G100" s="13">
        <f t="shared" si="101"/>
        <v>1.1313186813186817</v>
      </c>
      <c r="H100" s="13">
        <f t="shared" si="101"/>
        <v>0.2093915343915338</v>
      </c>
      <c r="I100" s="13">
        <f t="shared" si="101"/>
        <v>-3.7962962962962976E-2</v>
      </c>
      <c r="J100" s="13">
        <f t="shared" si="101"/>
        <v>0.2943983402489625</v>
      </c>
      <c r="K100" s="13">
        <f t="shared" si="101"/>
        <v>0.202309163579522</v>
      </c>
      <c r="L100" s="13">
        <f t="shared" si="101"/>
        <v>0.33258093327443827</v>
      </c>
      <c r="M100" s="13">
        <f t="shared" si="101"/>
        <v>0.6090836559203332</v>
      </c>
      <c r="N100" s="13">
        <f t="shared" si="101"/>
        <v>0.49334109273227877</v>
      </c>
      <c r="O100" s="13">
        <f t="shared" si="101"/>
        <v>1.0595788055809408E-3</v>
      </c>
      <c r="P100" s="13">
        <f t="shared" si="101"/>
        <v>0.29826812763219301</v>
      </c>
      <c r="Q100" s="13">
        <f t="shared" si="101"/>
        <v>0.48092901204745786</v>
      </c>
    </row>
    <row r="101" spans="1:17" ht="15.75" customHeight="1" outlineLevel="1" x14ac:dyDescent="0.2">
      <c r="A101" s="4"/>
      <c r="B101" s="2" t="s">
        <v>23</v>
      </c>
      <c r="C101" s="2"/>
      <c r="D101" s="13" t="str">
        <f t="shared" ref="D101:Q101" si="102">IFERROR(D82-C82,"-")</f>
        <v>-</v>
      </c>
      <c r="E101" s="13">
        <f t="shared" si="102"/>
        <v>0.33142092178236759</v>
      </c>
      <c r="F101" s="13">
        <f t="shared" si="102"/>
        <v>0.32448437819072895</v>
      </c>
      <c r="G101" s="13">
        <f t="shared" si="102"/>
        <v>0.48128927823271761</v>
      </c>
      <c r="H101" s="13">
        <f t="shared" si="102"/>
        <v>-7.2569656997290011E-4</v>
      </c>
      <c r="I101" s="13">
        <f t="shared" si="102"/>
        <v>0.22217917528807751</v>
      </c>
      <c r="J101" s="13">
        <f t="shared" si="102"/>
        <v>0.22418790282818168</v>
      </c>
      <c r="K101" s="13">
        <f t="shared" si="102"/>
        <v>-7.3823315146235746E-2</v>
      </c>
      <c r="L101" s="13">
        <f t="shared" si="102"/>
        <v>4.2466758837285123E-2</v>
      </c>
      <c r="M101" s="13">
        <f t="shared" si="102"/>
        <v>3.0541963331580213E-2</v>
      </c>
      <c r="N101" s="13">
        <f t="shared" si="102"/>
        <v>-5.131508862974421E-3</v>
      </c>
      <c r="O101" s="13">
        <f t="shared" si="102"/>
        <v>-2.9534990556888463E-2</v>
      </c>
      <c r="P101" s="13">
        <f t="shared" si="102"/>
        <v>1.3979074229626853E-2</v>
      </c>
      <c r="Q101" s="13">
        <f t="shared" si="102"/>
        <v>2.0680056181601625E-2</v>
      </c>
    </row>
    <row r="102" spans="1:17" ht="15.75" customHeight="1" outlineLevel="1" x14ac:dyDescent="0.2">
      <c r="A102" s="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7" ht="15.75" customHeight="1" outlineLevel="1" x14ac:dyDescent="0.2">
      <c r="A103" s="4" t="s">
        <v>26</v>
      </c>
      <c r="C103" s="6">
        <f t="shared" ref="C103:Q103" si="103">C$5</f>
        <v>42185</v>
      </c>
      <c r="D103" s="6">
        <f t="shared" si="103"/>
        <v>42369</v>
      </c>
      <c r="E103" s="6">
        <f t="shared" si="103"/>
        <v>42551</v>
      </c>
      <c r="F103" s="6">
        <f t="shared" si="103"/>
        <v>42735</v>
      </c>
      <c r="G103" s="6">
        <f t="shared" si="103"/>
        <v>42916</v>
      </c>
      <c r="H103" s="6">
        <f t="shared" si="103"/>
        <v>43100</v>
      </c>
      <c r="I103" s="6">
        <f t="shared" si="103"/>
        <v>43281</v>
      </c>
      <c r="J103" s="6">
        <f t="shared" si="103"/>
        <v>43465</v>
      </c>
      <c r="K103" s="6">
        <f t="shared" si="103"/>
        <v>43646</v>
      </c>
      <c r="L103" s="6">
        <f t="shared" si="103"/>
        <v>43830</v>
      </c>
      <c r="M103" s="6">
        <f t="shared" si="103"/>
        <v>44002</v>
      </c>
      <c r="N103" s="6">
        <f t="shared" si="103"/>
        <v>44196</v>
      </c>
      <c r="O103" s="6">
        <f t="shared" si="103"/>
        <v>44377</v>
      </c>
      <c r="P103" s="6">
        <f t="shared" si="103"/>
        <v>44561</v>
      </c>
      <c r="Q103" s="6">
        <f t="shared" si="103"/>
        <v>44742</v>
      </c>
    </row>
    <row r="104" spans="1:17" ht="15.75" customHeight="1" outlineLevel="1" x14ac:dyDescent="0.2">
      <c r="A104" s="4"/>
      <c r="B104" s="2" t="s">
        <v>4</v>
      </c>
      <c r="C104" s="2"/>
      <c r="D104" s="14" t="str">
        <f t="shared" ref="D104:Q104" si="104">IFERROR(D64/C64-1,"-")</f>
        <v>-</v>
      </c>
      <c r="E104" s="14" t="str">
        <f t="shared" si="104"/>
        <v>-</v>
      </c>
      <c r="F104" s="14">
        <f t="shared" si="104"/>
        <v>2.5</v>
      </c>
      <c r="G104" s="14">
        <f t="shared" si="104"/>
        <v>8.8571428571428577</v>
      </c>
      <c r="H104" s="14">
        <f t="shared" si="104"/>
        <v>0.45652173913043481</v>
      </c>
      <c r="I104" s="14">
        <f t="shared" si="104"/>
        <v>0.36318407960199006</v>
      </c>
      <c r="J104" s="14">
        <f t="shared" si="104"/>
        <v>0.79197080291970812</v>
      </c>
      <c r="K104" s="14">
        <f t="shared" si="104"/>
        <v>0.49083503054989808</v>
      </c>
      <c r="L104" s="14">
        <f t="shared" si="104"/>
        <v>0.33401639344262302</v>
      </c>
      <c r="M104" s="14">
        <f t="shared" si="104"/>
        <v>0.31592421915002555</v>
      </c>
      <c r="N104" s="14">
        <f t="shared" si="104"/>
        <v>0.1509727626459143</v>
      </c>
      <c r="O104" s="14">
        <f t="shared" si="104"/>
        <v>0.28668018931710626</v>
      </c>
      <c r="P104" s="14">
        <f t="shared" si="104"/>
        <v>0.24435102469784553</v>
      </c>
      <c r="Q104" s="14">
        <f t="shared" si="104"/>
        <v>0.21030405405405395</v>
      </c>
    </row>
    <row r="105" spans="1:17" ht="15.75" customHeight="1" outlineLevel="1" x14ac:dyDescent="0.2">
      <c r="A105" s="4"/>
      <c r="B105" s="2" t="s">
        <v>5</v>
      </c>
      <c r="C105" s="2"/>
      <c r="D105" s="14" t="str">
        <f t="shared" ref="D105:Q105" si="105">IFERROR(D67/C67-1,"-")</f>
        <v>-</v>
      </c>
      <c r="E105" s="14">
        <f t="shared" si="105"/>
        <v>1.6349206349206349</v>
      </c>
      <c r="F105" s="14">
        <f t="shared" si="105"/>
        <v>0.42168674698795172</v>
      </c>
      <c r="G105" s="14">
        <f t="shared" si="105"/>
        <v>0.50847457627118642</v>
      </c>
      <c r="H105" s="14">
        <f t="shared" si="105"/>
        <v>0.598314606741573</v>
      </c>
      <c r="I105" s="14">
        <f t="shared" si="105"/>
        <v>0.42706502636203858</v>
      </c>
      <c r="J105" s="14">
        <f t="shared" si="105"/>
        <v>0.36576354679802958</v>
      </c>
      <c r="K105" s="14">
        <f t="shared" si="105"/>
        <v>0.436429215509468</v>
      </c>
      <c r="L105" s="14">
        <f t="shared" si="105"/>
        <v>0.24670433145009407</v>
      </c>
      <c r="M105" s="14">
        <f t="shared" si="105"/>
        <v>0.23514602215508562</v>
      </c>
      <c r="N105" s="14">
        <f t="shared" si="105"/>
        <v>0.22869955156950672</v>
      </c>
      <c r="O105" s="14">
        <f t="shared" si="105"/>
        <v>0.18613138686131392</v>
      </c>
      <c r="P105" s="14">
        <f t="shared" si="105"/>
        <v>0.13874125874125864</v>
      </c>
      <c r="Q105" s="14">
        <f t="shared" si="105"/>
        <v>0.14148857774502588</v>
      </c>
    </row>
    <row r="106" spans="1:17" ht="15.75" customHeight="1" outlineLevel="1" x14ac:dyDescent="0.2">
      <c r="A106" s="4"/>
      <c r="B106" s="2" t="s">
        <v>7</v>
      </c>
      <c r="C106" s="2"/>
      <c r="D106" s="14" t="str">
        <f t="shared" ref="D106:Q106" si="106">IFERROR(D68/C68-1,"-")</f>
        <v>-</v>
      </c>
      <c r="E106" s="14">
        <f t="shared" si="106"/>
        <v>2.3783783783783785</v>
      </c>
      <c r="F106" s="14">
        <f t="shared" si="106"/>
        <v>0.72799999999999998</v>
      </c>
      <c r="G106" s="14">
        <f t="shared" si="106"/>
        <v>0.90509259259259256</v>
      </c>
      <c r="H106" s="14">
        <f t="shared" si="106"/>
        <v>0.59781287970838393</v>
      </c>
      <c r="I106" s="14">
        <f t="shared" si="106"/>
        <v>0.56425855513307988</v>
      </c>
      <c r="J106" s="14">
        <f t="shared" si="106"/>
        <v>0.4866310160427807</v>
      </c>
      <c r="K106" s="14">
        <f t="shared" si="106"/>
        <v>0.39797253106605623</v>
      </c>
      <c r="L106" s="14">
        <f t="shared" si="106"/>
        <v>0.2664327485380118</v>
      </c>
      <c r="M106" s="14">
        <f t="shared" si="106"/>
        <v>0.2489841152567418</v>
      </c>
      <c r="N106" s="14">
        <f t="shared" si="106"/>
        <v>0.22641230405205559</v>
      </c>
      <c r="O106" s="14">
        <f t="shared" si="106"/>
        <v>0.17339925238152665</v>
      </c>
      <c r="P106" s="14">
        <f t="shared" si="106"/>
        <v>0.14458945637652865</v>
      </c>
      <c r="Q106" s="14">
        <f t="shared" si="106"/>
        <v>0.15011671754354472</v>
      </c>
    </row>
    <row r="107" spans="1:17" ht="15.75" customHeight="1" outlineLevel="1" x14ac:dyDescent="0.2">
      <c r="A107" s="4"/>
      <c r="B107" s="2" t="s">
        <v>8</v>
      </c>
      <c r="C107" s="2"/>
      <c r="D107" s="14" t="str">
        <f t="shared" ref="D107:Q107" si="107">IFERROR(D69/C69-1,"-")</f>
        <v>-</v>
      </c>
      <c r="E107" s="14">
        <f t="shared" si="107"/>
        <v>0.5</v>
      </c>
      <c r="F107" s="14">
        <f t="shared" si="107"/>
        <v>1.1666666666666665</v>
      </c>
      <c r="G107" s="14">
        <f t="shared" si="107"/>
        <v>0.5641025641025641</v>
      </c>
      <c r="H107" s="14">
        <f t="shared" si="107"/>
        <v>0.24590163934426235</v>
      </c>
      <c r="I107" s="14">
        <f t="shared" si="107"/>
        <v>0.31578947368421062</v>
      </c>
      <c r="J107" s="14">
        <f t="shared" si="107"/>
        <v>0.1100000000000001</v>
      </c>
      <c r="K107" s="14">
        <f t="shared" si="107"/>
        <v>0.31531531531531543</v>
      </c>
      <c r="L107" s="14">
        <f t="shared" si="107"/>
        <v>4.7945205479452024E-2</v>
      </c>
      <c r="M107" s="14">
        <f t="shared" si="107"/>
        <v>0.13725490196078427</v>
      </c>
      <c r="N107" s="14">
        <f t="shared" si="107"/>
        <v>5.7471264367816133E-2</v>
      </c>
      <c r="O107" s="14">
        <f t="shared" si="107"/>
        <v>7.6086956521739024E-2</v>
      </c>
      <c r="P107" s="14">
        <f t="shared" si="107"/>
        <v>2.020202020202011E-2</v>
      </c>
      <c r="Q107" s="14">
        <f t="shared" si="107"/>
        <v>3.9603960396039639E-2</v>
      </c>
    </row>
    <row r="108" spans="1:17" ht="15.75" customHeight="1" outlineLevel="1" x14ac:dyDescent="0.2">
      <c r="A108" s="4"/>
      <c r="B108" s="2" t="s">
        <v>9</v>
      </c>
      <c r="C108" s="2"/>
      <c r="D108" s="14" t="str">
        <f t="shared" ref="D108:Q108" si="108">IFERROR(D70/C70-1,"-")</f>
        <v>-</v>
      </c>
      <c r="E108" s="14" t="str">
        <f t="shared" si="108"/>
        <v>-</v>
      </c>
      <c r="F108" s="14" t="str">
        <f t="shared" si="108"/>
        <v>-</v>
      </c>
      <c r="G108" s="14" t="str">
        <f t="shared" si="108"/>
        <v>-</v>
      </c>
      <c r="H108" s="14" t="str">
        <f t="shared" si="108"/>
        <v>-</v>
      </c>
      <c r="I108" s="14" t="str">
        <f t="shared" si="108"/>
        <v>-</v>
      </c>
      <c r="J108" s="14" t="str">
        <f t="shared" si="108"/>
        <v>-</v>
      </c>
      <c r="K108" s="14">
        <f t="shared" si="108"/>
        <v>0.45454545454545459</v>
      </c>
      <c r="L108" s="14">
        <f t="shared" si="108"/>
        <v>2.960526315789469E-2</v>
      </c>
      <c r="M108" s="14">
        <f t="shared" si="108"/>
        <v>0.194888178913738</v>
      </c>
      <c r="N108" s="14">
        <f t="shared" si="108"/>
        <v>4.2780748663101553E-2</v>
      </c>
      <c r="O108" s="14">
        <f t="shared" si="108"/>
        <v>6.9230769230769207E-2</v>
      </c>
      <c r="P108" s="14">
        <f t="shared" si="108"/>
        <v>9.5923261390886694E-3</v>
      </c>
      <c r="Q108" s="14">
        <f t="shared" si="108"/>
        <v>2.3752969121140222E-2</v>
      </c>
    </row>
    <row r="109" spans="1:17" ht="15.75" customHeight="1" outlineLevel="1" x14ac:dyDescent="0.2">
      <c r="A109" s="4"/>
      <c r="B109" s="2" t="s">
        <v>12</v>
      </c>
      <c r="C109" s="2"/>
      <c r="D109" s="14" t="str">
        <f t="shared" ref="D109:Q109" si="109">IFERROR(D71/C71-1,"-")</f>
        <v>-</v>
      </c>
      <c r="E109" s="14">
        <f t="shared" si="109"/>
        <v>2.8181818181818183</v>
      </c>
      <c r="F109" s="14">
        <f t="shared" si="109"/>
        <v>1.1666666666666665</v>
      </c>
      <c r="G109" s="14">
        <f t="shared" si="109"/>
        <v>0.53846153846153855</v>
      </c>
      <c r="H109" s="14">
        <f t="shared" si="109"/>
        <v>0.54285714285714293</v>
      </c>
      <c r="I109" s="14">
        <f t="shared" si="109"/>
        <v>0.57407407407407418</v>
      </c>
      <c r="J109" s="14">
        <f t="shared" si="109"/>
        <v>0.41764705882352948</v>
      </c>
      <c r="K109" s="14">
        <f t="shared" si="109"/>
        <v>0.35477178423236522</v>
      </c>
      <c r="L109" s="14">
        <f t="shared" si="109"/>
        <v>0.20520673813169976</v>
      </c>
      <c r="M109" s="14">
        <f t="shared" si="109"/>
        <v>0.14739517153748416</v>
      </c>
      <c r="N109" s="14">
        <f t="shared" si="109"/>
        <v>0.15060908084163893</v>
      </c>
      <c r="O109" s="14">
        <f t="shared" si="109"/>
        <v>0.17324350336862371</v>
      </c>
      <c r="P109" s="14">
        <f t="shared" si="109"/>
        <v>0.10336341263330606</v>
      </c>
      <c r="Q109" s="14">
        <f t="shared" si="109"/>
        <v>8.6988847583643114E-2</v>
      </c>
    </row>
    <row r="110" spans="1:17" ht="15.75" customHeight="1" outlineLevel="1" x14ac:dyDescent="0.2">
      <c r="A110" s="4"/>
      <c r="B110" s="2" t="s">
        <v>14</v>
      </c>
      <c r="C110" s="2"/>
      <c r="D110" s="14" t="str">
        <f t="shared" ref="D110:Q110" si="110">IFERROR(D72/C72-1,"-")</f>
        <v>-</v>
      </c>
      <c r="E110" s="14" t="str">
        <f t="shared" si="110"/>
        <v>-</v>
      </c>
      <c r="F110" s="14">
        <f t="shared" si="110"/>
        <v>0</v>
      </c>
      <c r="G110" s="14">
        <f t="shared" si="110"/>
        <v>0</v>
      </c>
      <c r="H110" s="14">
        <f t="shared" si="110"/>
        <v>0</v>
      </c>
      <c r="I110" s="14">
        <f t="shared" si="110"/>
        <v>0</v>
      </c>
      <c r="J110" s="14">
        <f t="shared" si="110"/>
        <v>0</v>
      </c>
      <c r="K110" s="14">
        <f t="shared" si="110"/>
        <v>0</v>
      </c>
      <c r="L110" s="14">
        <f t="shared" si="110"/>
        <v>0</v>
      </c>
      <c r="M110" s="14">
        <f t="shared" si="110"/>
        <v>0</v>
      </c>
      <c r="N110" s="14">
        <f t="shared" si="110"/>
        <v>0</v>
      </c>
      <c r="O110" s="14">
        <f t="shared" si="110"/>
        <v>0</v>
      </c>
      <c r="P110" s="14">
        <f t="shared" si="110"/>
        <v>0</v>
      </c>
      <c r="Q110" s="14">
        <f t="shared" si="110"/>
        <v>0.5</v>
      </c>
    </row>
    <row r="111" spans="1:17" ht="15.75" customHeight="1" outlineLevel="1" x14ac:dyDescent="0.2">
      <c r="A111" s="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7" ht="15.75" customHeight="1" outlineLevel="1" x14ac:dyDescent="0.2">
      <c r="A112" s="4" t="s">
        <v>27</v>
      </c>
      <c r="C112" s="6">
        <f t="shared" ref="C112:Q112" si="111">C$5</f>
        <v>42185</v>
      </c>
      <c r="D112" s="6">
        <f t="shared" si="111"/>
        <v>42369</v>
      </c>
      <c r="E112" s="6">
        <f t="shared" si="111"/>
        <v>42551</v>
      </c>
      <c r="F112" s="6">
        <f t="shared" si="111"/>
        <v>42735</v>
      </c>
      <c r="G112" s="6">
        <f t="shared" si="111"/>
        <v>42916</v>
      </c>
      <c r="H112" s="6">
        <f t="shared" si="111"/>
        <v>43100</v>
      </c>
      <c r="I112" s="6">
        <f t="shared" si="111"/>
        <v>43281</v>
      </c>
      <c r="J112" s="6">
        <f t="shared" si="111"/>
        <v>43465</v>
      </c>
      <c r="K112" s="6">
        <f t="shared" si="111"/>
        <v>43646</v>
      </c>
      <c r="L112" s="6">
        <f t="shared" si="111"/>
        <v>43830</v>
      </c>
      <c r="M112" s="6">
        <f t="shared" si="111"/>
        <v>44002</v>
      </c>
      <c r="N112" s="6">
        <f t="shared" si="111"/>
        <v>44196</v>
      </c>
      <c r="O112" s="6">
        <f t="shared" si="111"/>
        <v>44377</v>
      </c>
      <c r="P112" s="6">
        <f t="shared" si="111"/>
        <v>44561</v>
      </c>
      <c r="Q112" s="6">
        <f t="shared" si="111"/>
        <v>44742</v>
      </c>
    </row>
    <row r="113" spans="1:19" ht="15.75" customHeight="1" outlineLevel="1" x14ac:dyDescent="0.2">
      <c r="A113" s="4"/>
      <c r="B113" s="2" t="s">
        <v>16</v>
      </c>
      <c r="C113" s="2"/>
      <c r="D113" s="14" t="str">
        <f t="shared" ref="D113:Q113" si="112">IFERROR(D75/C75-1,"-")</f>
        <v>-</v>
      </c>
      <c r="E113" s="14" t="str">
        <f t="shared" si="112"/>
        <v>-</v>
      </c>
      <c r="F113" s="14">
        <f t="shared" si="112"/>
        <v>2.5</v>
      </c>
      <c r="G113" s="14">
        <f t="shared" si="112"/>
        <v>8.8571428571428577</v>
      </c>
      <c r="H113" s="14">
        <f t="shared" si="112"/>
        <v>0.45652173913043481</v>
      </c>
      <c r="I113" s="14">
        <f t="shared" si="112"/>
        <v>0.36318407960199006</v>
      </c>
      <c r="J113" s="14">
        <f t="shared" si="112"/>
        <v>0.79197080291970812</v>
      </c>
      <c r="K113" s="14">
        <f t="shared" si="112"/>
        <v>0.49083503054989808</v>
      </c>
      <c r="L113" s="14">
        <f t="shared" si="112"/>
        <v>0.33401639344262302</v>
      </c>
      <c r="M113" s="14">
        <f t="shared" si="112"/>
        <v>0.31592421915002555</v>
      </c>
      <c r="N113" s="14">
        <f t="shared" si="112"/>
        <v>0.1509727626459143</v>
      </c>
      <c r="O113" s="14">
        <f t="shared" si="112"/>
        <v>0.28668018931710626</v>
      </c>
      <c r="P113" s="14">
        <f t="shared" si="112"/>
        <v>0.24435102469784553</v>
      </c>
      <c r="Q113" s="14">
        <f t="shared" si="112"/>
        <v>0.21030405405405395</v>
      </c>
    </row>
    <row r="114" spans="1:19" ht="15.75" customHeight="1" outlineLevel="1" x14ac:dyDescent="0.2">
      <c r="A114" s="4"/>
      <c r="B114" s="2" t="s">
        <v>17</v>
      </c>
      <c r="C114" s="2"/>
      <c r="D114" s="14" t="str">
        <f t="shared" ref="D114:Q114" si="113">IFERROR(D76/C76-1,"-")</f>
        <v>-</v>
      </c>
      <c r="E114" s="14" t="str">
        <f t="shared" si="113"/>
        <v>-</v>
      </c>
      <c r="F114" s="14">
        <f t="shared" si="113"/>
        <v>1.4618644067796609</v>
      </c>
      <c r="G114" s="14">
        <f t="shared" si="113"/>
        <v>5.5345104333868385</v>
      </c>
      <c r="H114" s="14">
        <f t="shared" si="113"/>
        <v>-8.87139909834187E-2</v>
      </c>
      <c r="I114" s="14">
        <f t="shared" si="113"/>
        <v>-4.4763865402053793E-2</v>
      </c>
      <c r="J114" s="14">
        <f t="shared" si="113"/>
        <v>0.31206518662831639</v>
      </c>
      <c r="K114" s="14">
        <f t="shared" si="113"/>
        <v>3.7875736898830503E-2</v>
      </c>
      <c r="L114" s="14">
        <f t="shared" si="113"/>
        <v>7.0034297459263817E-2</v>
      </c>
      <c r="M114" s="14">
        <f t="shared" si="113"/>
        <v>6.5399714322034619E-2</v>
      </c>
      <c r="N114" s="14">
        <f t="shared" si="113"/>
        <v>-6.3259393904967487E-2</v>
      </c>
      <c r="O114" s="14">
        <f t="shared" si="113"/>
        <v>8.4770374993498487E-2</v>
      </c>
      <c r="P114" s="14">
        <f t="shared" si="113"/>
        <v>9.2742548095013033E-2</v>
      </c>
      <c r="Q114" s="14">
        <f t="shared" si="113"/>
        <v>6.0285733603196334E-2</v>
      </c>
    </row>
    <row r="115" spans="1:19" ht="15.75" customHeight="1" outlineLevel="1" x14ac:dyDescent="0.2">
      <c r="A115" s="4"/>
      <c r="B115" s="2" t="s">
        <v>18</v>
      </c>
      <c r="C115" s="2"/>
      <c r="D115" s="14" t="str">
        <f t="shared" ref="D115:Q115" si="114">IFERROR(D77/C77-1,"-")</f>
        <v>-</v>
      </c>
      <c r="E115" s="14" t="str">
        <f t="shared" si="114"/>
        <v>-</v>
      </c>
      <c r="F115" s="14">
        <f t="shared" si="114"/>
        <v>1.0254629629629628</v>
      </c>
      <c r="G115" s="14">
        <f t="shared" si="114"/>
        <v>4.1741017184516584</v>
      </c>
      <c r="H115" s="14">
        <f t="shared" si="114"/>
        <v>-8.8427839312283152E-2</v>
      </c>
      <c r="I115" s="14">
        <f t="shared" si="114"/>
        <v>-0.12854299237889322</v>
      </c>
      <c r="J115" s="14">
        <f t="shared" si="114"/>
        <v>0.20539043217980368</v>
      </c>
      <c r="K115" s="14">
        <f t="shared" si="114"/>
        <v>6.6426555186336778E-2</v>
      </c>
      <c r="L115" s="14">
        <f t="shared" si="114"/>
        <v>5.3365364234801094E-2</v>
      </c>
      <c r="M115" s="14">
        <f t="shared" si="114"/>
        <v>5.3595640709588555E-2</v>
      </c>
      <c r="N115" s="14">
        <f t="shared" si="114"/>
        <v>-6.1512381404597472E-2</v>
      </c>
      <c r="O115" s="14">
        <f t="shared" si="114"/>
        <v>9.6540829309090803E-2</v>
      </c>
      <c r="P115" s="14">
        <f t="shared" si="114"/>
        <v>8.7159258514520888E-2</v>
      </c>
      <c r="Q115" s="14">
        <f t="shared" si="114"/>
        <v>5.2331503048716366E-2</v>
      </c>
    </row>
    <row r="116" spans="1:19" ht="15.75" customHeight="1" outlineLevel="1" x14ac:dyDescent="0.2">
      <c r="A116" s="4"/>
      <c r="B116" s="2" t="s">
        <v>19</v>
      </c>
      <c r="C116" s="2"/>
      <c r="D116" s="14" t="str">
        <f t="shared" ref="D116:Q116" si="115">IFERROR(D78/C78-1,"-")</f>
        <v>-</v>
      </c>
      <c r="E116" s="14" t="str">
        <f t="shared" si="115"/>
        <v>-</v>
      </c>
      <c r="F116" s="14">
        <f t="shared" si="115"/>
        <v>0.61538461538461586</v>
      </c>
      <c r="G116" s="14">
        <f t="shared" si="115"/>
        <v>5.4071428571428566</v>
      </c>
      <c r="H116" s="14">
        <f t="shared" si="115"/>
        <v>-5.5958132045088593E-2</v>
      </c>
      <c r="I116" s="14">
        <f t="shared" si="115"/>
        <v>-0.13397717295873568</v>
      </c>
      <c r="J116" s="14">
        <f t="shared" si="115"/>
        <v>0.26404579459066535</v>
      </c>
      <c r="K116" s="14">
        <f t="shared" si="115"/>
        <v>0.10043259529104298</v>
      </c>
      <c r="L116" s="14">
        <f t="shared" si="115"/>
        <v>0.1068776428437519</v>
      </c>
      <c r="M116" s="14">
        <f t="shared" si="115"/>
        <v>0.14687969044415294</v>
      </c>
      <c r="N116" s="14">
        <f t="shared" si="115"/>
        <v>3.1607764125185511E-4</v>
      </c>
      <c r="O116" s="14">
        <f t="shared" si="115"/>
        <v>9.6686395980700057E-2</v>
      </c>
      <c r="P116" s="14">
        <f t="shared" si="115"/>
        <v>0.12777985063693231</v>
      </c>
      <c r="Q116" s="14">
        <f t="shared" si="115"/>
        <v>0.11344661607571993</v>
      </c>
    </row>
    <row r="117" spans="1:19" ht="15.75" customHeight="1" outlineLevel="1" x14ac:dyDescent="0.2">
      <c r="A117" s="4"/>
      <c r="B117" s="2" t="s">
        <v>20</v>
      </c>
      <c r="C117" s="2"/>
      <c r="D117" s="14" t="str">
        <f t="shared" ref="D117:Q117" si="116">IFERROR(D79/C79-1,"-")</f>
        <v>-</v>
      </c>
      <c r="E117" s="14">
        <f t="shared" si="116"/>
        <v>0.75661375661375652</v>
      </c>
      <c r="F117" s="14">
        <f t="shared" si="116"/>
        <v>-0.34383688600556062</v>
      </c>
      <c r="G117" s="14">
        <f t="shared" si="116"/>
        <v>-3.5565434843011889E-2</v>
      </c>
      <c r="H117" s="14">
        <f t="shared" si="116"/>
        <v>0.28285777646363086</v>
      </c>
      <c r="I117" s="14">
        <f t="shared" si="116"/>
        <v>8.4569420035149445E-2</v>
      </c>
      <c r="J117" s="14">
        <f t="shared" si="116"/>
        <v>0.23041760972795466</v>
      </c>
      <c r="K117" s="14">
        <f t="shared" si="116"/>
        <v>9.2079746038020271E-2</v>
      </c>
      <c r="L117" s="14">
        <f t="shared" si="116"/>
        <v>0.18966557118767158</v>
      </c>
      <c r="M117" s="14">
        <f t="shared" si="116"/>
        <v>8.6076674653609686E-2</v>
      </c>
      <c r="N117" s="14">
        <f t="shared" si="116"/>
        <v>0.16192240202768571</v>
      </c>
      <c r="O117" s="14">
        <f t="shared" si="116"/>
        <v>0.10226351102263531</v>
      </c>
      <c r="P117" s="14">
        <f t="shared" si="116"/>
        <v>0.11619192688499602</v>
      </c>
      <c r="Q117" s="14">
        <f t="shared" si="116"/>
        <v>9.800329859283452E-2</v>
      </c>
    </row>
    <row r="118" spans="1:19" ht="15.75" customHeight="1" outlineLevel="1" x14ac:dyDescent="0.2">
      <c r="A118" s="4"/>
      <c r="B118" s="2" t="s">
        <v>21</v>
      </c>
      <c r="C118" s="2"/>
      <c r="D118" s="14" t="str">
        <f t="shared" ref="D118:Q118" si="117">IFERROR(D80/C80-1,"-")</f>
        <v>-</v>
      </c>
      <c r="E118" s="14">
        <f t="shared" si="117"/>
        <v>-0.30990173847316704</v>
      </c>
      <c r="F118" s="14">
        <f t="shared" si="117"/>
        <v>-0.34383688600556073</v>
      </c>
      <c r="G118" s="14">
        <f t="shared" si="117"/>
        <v>-1.9491525423728895E-2</v>
      </c>
      <c r="H118" s="14">
        <f t="shared" si="117"/>
        <v>3.5944652517686304E-2</v>
      </c>
      <c r="I118" s="14">
        <f t="shared" si="117"/>
        <v>-9.339398325235182E-2</v>
      </c>
      <c r="J118" s="14">
        <f t="shared" si="117"/>
        <v>-3.6598327984792456E-2</v>
      </c>
      <c r="K118" s="14">
        <f t="shared" si="117"/>
        <v>6.0273938553696338E-2</v>
      </c>
      <c r="L118" s="14">
        <f t="shared" si="117"/>
        <v>3.4431929398870853E-2</v>
      </c>
      <c r="M118" s="14">
        <f t="shared" si="117"/>
        <v>7.6478316097510879E-2</v>
      </c>
      <c r="N118" s="14">
        <f t="shared" si="117"/>
        <v>6.7868811421813779E-2</v>
      </c>
      <c r="O118" s="14">
        <f t="shared" si="117"/>
        <v>1.0984832607797479E-2</v>
      </c>
      <c r="P118" s="14">
        <f t="shared" si="117"/>
        <v>3.206363896326736E-2</v>
      </c>
      <c r="Q118" s="14">
        <f t="shared" si="117"/>
        <v>5.0138260647783817E-2</v>
      </c>
    </row>
    <row r="119" spans="1:19" ht="15.75" customHeight="1" outlineLevel="1" x14ac:dyDescent="0.2">
      <c r="A119" s="4"/>
      <c r="B119" s="2" t="s">
        <v>22</v>
      </c>
      <c r="C119" s="2"/>
      <c r="D119" s="14" t="str">
        <f t="shared" ref="D119:Q119" si="118">IFERROR(D81/C81-1,"-")</f>
        <v>-</v>
      </c>
      <c r="E119" s="14">
        <f t="shared" si="118"/>
        <v>-0.11518661518661522</v>
      </c>
      <c r="F119" s="14">
        <f t="shared" si="118"/>
        <v>-0.20246153846153847</v>
      </c>
      <c r="G119" s="14">
        <f t="shared" si="118"/>
        <v>0.23831018518518521</v>
      </c>
      <c r="H119" s="14">
        <f t="shared" si="118"/>
        <v>3.5619459070248771E-2</v>
      </c>
      <c r="I119" s="14">
        <f t="shared" si="118"/>
        <v>-6.2357414448669379E-3</v>
      </c>
      <c r="J119" s="14">
        <f t="shared" si="118"/>
        <v>4.8660882685778839E-2</v>
      </c>
      <c r="K119" s="14">
        <f t="shared" si="118"/>
        <v>3.1887840695006497E-2</v>
      </c>
      <c r="L119" s="14">
        <f t="shared" si="118"/>
        <v>5.0801251328235875E-2</v>
      </c>
      <c r="M119" s="14">
        <f t="shared" si="118"/>
        <v>8.8538758258090544E-2</v>
      </c>
      <c r="N119" s="14">
        <f t="shared" si="118"/>
        <v>6.588095337729194E-2</v>
      </c>
      <c r="O119" s="14">
        <f t="shared" si="118"/>
        <v>1.3275079934871314E-4</v>
      </c>
      <c r="P119" s="14">
        <f t="shared" si="118"/>
        <v>3.7363975704824082E-2</v>
      </c>
      <c r="Q119" s="14">
        <f t="shared" si="118"/>
        <v>5.807591319840455E-2</v>
      </c>
    </row>
    <row r="120" spans="1:19" ht="15.75" customHeight="1" outlineLevel="1" x14ac:dyDescent="0.2">
      <c r="A120" s="4"/>
      <c r="B120" s="2" t="s">
        <v>23</v>
      </c>
      <c r="C120" s="2"/>
      <c r="D120" s="14" t="str">
        <f t="shared" ref="D120:Q120" si="119">IFERROR(D82/C82-1,"-")</f>
        <v>-</v>
      </c>
      <c r="E120" s="14">
        <f t="shared" si="119"/>
        <v>0.28215564962552908</v>
      </c>
      <c r="F120" s="14">
        <f t="shared" si="119"/>
        <v>0.21545762711864391</v>
      </c>
      <c r="G120" s="14">
        <f t="shared" si="119"/>
        <v>0.26292655014565125</v>
      </c>
      <c r="H120" s="14">
        <f t="shared" si="119"/>
        <v>-3.1391005942937866E-4</v>
      </c>
      <c r="I120" s="14">
        <f t="shared" si="119"/>
        <v>9.6136844668377242E-2</v>
      </c>
      <c r="J120" s="14">
        <f t="shared" si="119"/>
        <v>8.849809290057542E-2</v>
      </c>
      <c r="K120" s="14">
        <f t="shared" si="119"/>
        <v>-2.6772418736813464E-2</v>
      </c>
      <c r="L120" s="14">
        <f t="shared" si="119"/>
        <v>1.5824455398314674E-2</v>
      </c>
      <c r="M120" s="14">
        <f t="shared" si="119"/>
        <v>1.1203609009331039E-2</v>
      </c>
      <c r="N120" s="14">
        <f t="shared" si="119"/>
        <v>-1.8615189649329178E-3</v>
      </c>
      <c r="O120" s="14">
        <f t="shared" si="119"/>
        <v>-1.0734168761420748E-2</v>
      </c>
      <c r="P120" s="14">
        <f t="shared" si="119"/>
        <v>5.1356685202872399E-3</v>
      </c>
      <c r="Q120" s="14">
        <f t="shared" si="119"/>
        <v>7.5586737937960446E-3</v>
      </c>
    </row>
    <row r="121" spans="1:19" ht="15.75" customHeight="1" x14ac:dyDescent="0.2">
      <c r="A121" s="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9" ht="15.75" customHeight="1" x14ac:dyDescent="0.25">
      <c r="A122" s="3" t="s">
        <v>33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9" ht="15.75" customHeight="1" x14ac:dyDescent="0.2">
      <c r="A123" s="4" t="s">
        <v>3</v>
      </c>
      <c r="B123" s="5"/>
      <c r="C123" s="5">
        <f t="shared" ref="C123:Q123" si="120">C$5</f>
        <v>42185</v>
      </c>
      <c r="D123" s="5">
        <f t="shared" si="120"/>
        <v>42369</v>
      </c>
      <c r="E123" s="5">
        <f t="shared" si="120"/>
        <v>42551</v>
      </c>
      <c r="F123" s="5">
        <f t="shared" si="120"/>
        <v>42735</v>
      </c>
      <c r="G123" s="5">
        <f t="shared" si="120"/>
        <v>42916</v>
      </c>
      <c r="H123" s="5">
        <f t="shared" si="120"/>
        <v>43100</v>
      </c>
      <c r="I123" s="5">
        <f t="shared" si="120"/>
        <v>43281</v>
      </c>
      <c r="J123" s="5">
        <f t="shared" si="120"/>
        <v>43465</v>
      </c>
      <c r="K123" s="5">
        <f t="shared" si="120"/>
        <v>43646</v>
      </c>
      <c r="L123" s="5">
        <f t="shared" si="120"/>
        <v>43830</v>
      </c>
      <c r="M123" s="5">
        <f t="shared" si="120"/>
        <v>44002</v>
      </c>
      <c r="N123" s="5">
        <f t="shared" si="120"/>
        <v>44196</v>
      </c>
      <c r="O123" s="6">
        <f t="shared" si="120"/>
        <v>44377</v>
      </c>
      <c r="P123" s="6">
        <f t="shared" si="120"/>
        <v>44561</v>
      </c>
      <c r="Q123" s="6">
        <f t="shared" si="120"/>
        <v>44742</v>
      </c>
    </row>
    <row r="124" spans="1:19" ht="15.75" customHeight="1" x14ac:dyDescent="0.2">
      <c r="A124" s="4"/>
      <c r="B124" s="2" t="s">
        <v>4</v>
      </c>
      <c r="C124" s="2">
        <v>0</v>
      </c>
      <c r="D124" s="2">
        <v>0</v>
      </c>
      <c r="E124" s="2">
        <v>0</v>
      </c>
      <c r="F124" s="2">
        <v>338</v>
      </c>
      <c r="G124" s="2">
        <v>404</v>
      </c>
      <c r="H124" s="2">
        <v>485</v>
      </c>
      <c r="I124" s="2">
        <v>559</v>
      </c>
      <c r="J124" s="7">
        <v>655</v>
      </c>
      <c r="K124" s="7">
        <v>787</v>
      </c>
      <c r="L124" s="7">
        <v>887</v>
      </c>
      <c r="M124" s="7">
        <v>1118</v>
      </c>
      <c r="N124" s="7">
        <v>1135</v>
      </c>
      <c r="O124" s="22">
        <v>1301</v>
      </c>
      <c r="P124" s="30">
        <v>1539</v>
      </c>
      <c r="Q124" s="30">
        <v>1670</v>
      </c>
    </row>
    <row r="125" spans="1:19" ht="15.75" customHeight="1" x14ac:dyDescent="0.2">
      <c r="A125" s="4"/>
      <c r="B125" s="15" t="s">
        <v>34</v>
      </c>
      <c r="C125" s="2"/>
      <c r="D125" s="2"/>
      <c r="E125" s="2"/>
      <c r="F125" s="2"/>
      <c r="G125" s="2"/>
      <c r="H125" s="2"/>
      <c r="I125" s="2"/>
      <c r="J125" s="7"/>
      <c r="K125" s="7"/>
      <c r="L125" s="18">
        <v>550</v>
      </c>
      <c r="M125" s="18">
        <v>685</v>
      </c>
      <c r="N125" s="18">
        <v>703</v>
      </c>
      <c r="O125" s="26">
        <v>825</v>
      </c>
      <c r="P125" s="25">
        <v>974</v>
      </c>
      <c r="Q125" s="25">
        <v>1110</v>
      </c>
    </row>
    <row r="126" spans="1:19" ht="15.75" customHeight="1" x14ac:dyDescent="0.2">
      <c r="A126" s="4"/>
      <c r="B126" s="15" t="s">
        <v>35</v>
      </c>
      <c r="C126" s="2"/>
      <c r="D126" s="2"/>
      <c r="E126" s="2"/>
      <c r="F126" s="2"/>
      <c r="G126" s="2"/>
      <c r="H126" s="2"/>
      <c r="I126" s="2"/>
      <c r="J126" s="7"/>
      <c r="K126" s="7"/>
      <c r="L126" s="19">
        <f t="shared" ref="L126:Q126" si="121">L125/L124</f>
        <v>0.62006764374295376</v>
      </c>
      <c r="M126" s="19">
        <f t="shared" si="121"/>
        <v>0.61270125223613592</v>
      </c>
      <c r="N126" s="19">
        <f t="shared" si="121"/>
        <v>0.61938325991189425</v>
      </c>
      <c r="O126" s="27">
        <f t="shared" si="121"/>
        <v>0.63412759415833975</v>
      </c>
      <c r="P126" s="27">
        <f t="shared" si="121"/>
        <v>0.6328784925276153</v>
      </c>
      <c r="Q126" s="27">
        <f t="shared" si="121"/>
        <v>0.66467065868263475</v>
      </c>
      <c r="S126" s="33"/>
    </row>
    <row r="127" spans="1:19" ht="15.75" customHeight="1" x14ac:dyDescent="0.2">
      <c r="A127" s="4"/>
      <c r="B127" s="2" t="s">
        <v>5</v>
      </c>
      <c r="C127" s="2">
        <v>0</v>
      </c>
      <c r="D127" s="2">
        <v>0</v>
      </c>
      <c r="E127" s="2">
        <v>0</v>
      </c>
      <c r="F127" s="2">
        <v>538</v>
      </c>
      <c r="G127" s="2">
        <v>568</v>
      </c>
      <c r="H127" s="2">
        <v>564</v>
      </c>
      <c r="I127" s="2">
        <v>588</v>
      </c>
      <c r="J127" s="7">
        <v>667</v>
      </c>
      <c r="K127" s="7">
        <v>615</v>
      </c>
      <c r="L127" s="7">
        <v>720</v>
      </c>
      <c r="M127" s="7">
        <v>864</v>
      </c>
      <c r="N127" s="7">
        <v>991</v>
      </c>
      <c r="O127" s="22">
        <v>1137</v>
      </c>
      <c r="P127" s="30">
        <v>1240</v>
      </c>
      <c r="Q127" s="30">
        <v>1414</v>
      </c>
    </row>
    <row r="128" spans="1:19" ht="15.75" customHeight="1" x14ac:dyDescent="0.2">
      <c r="A128" s="4"/>
      <c r="B128" s="2" t="s">
        <v>7</v>
      </c>
      <c r="C128" s="2">
        <v>0</v>
      </c>
      <c r="D128" s="2">
        <v>0</v>
      </c>
      <c r="E128" s="2">
        <v>0</v>
      </c>
      <c r="F128" s="2">
        <v>542</v>
      </c>
      <c r="G128" s="2">
        <v>589</v>
      </c>
      <c r="H128" s="2">
        <v>710</v>
      </c>
      <c r="I128" s="2">
        <v>834</v>
      </c>
      <c r="J128" s="7">
        <v>1149</v>
      </c>
      <c r="K128" s="7">
        <v>1785</v>
      </c>
      <c r="L128" s="7">
        <v>2116</v>
      </c>
      <c r="M128" s="7">
        <v>2470</v>
      </c>
      <c r="N128" s="7">
        <v>2725</v>
      </c>
      <c r="O128" s="22">
        <v>3044</v>
      </c>
      <c r="P128" s="30">
        <v>3380</v>
      </c>
      <c r="Q128" s="30">
        <v>3860</v>
      </c>
    </row>
    <row r="129" spans="1:17" ht="15.75" customHeight="1" x14ac:dyDescent="0.2">
      <c r="A129" s="4"/>
      <c r="B129" s="2" t="s">
        <v>8</v>
      </c>
      <c r="C129" s="2"/>
      <c r="D129" s="2"/>
      <c r="E129" s="2">
        <v>13</v>
      </c>
      <c r="F129" s="2">
        <v>57</v>
      </c>
      <c r="G129" s="2">
        <v>57</v>
      </c>
      <c r="H129" s="2">
        <v>57</v>
      </c>
      <c r="I129" s="2">
        <v>62</v>
      </c>
      <c r="J129" s="2">
        <v>66</v>
      </c>
      <c r="K129" s="2">
        <v>83</v>
      </c>
      <c r="L129" s="2">
        <v>85</v>
      </c>
      <c r="M129" s="2">
        <v>105</v>
      </c>
      <c r="N129" s="2">
        <v>105</v>
      </c>
      <c r="O129" s="23">
        <v>102</v>
      </c>
      <c r="P129" s="30">
        <v>103</v>
      </c>
      <c r="Q129" s="30">
        <v>105</v>
      </c>
    </row>
    <row r="130" spans="1:17" ht="15.75" customHeight="1" x14ac:dyDescent="0.2">
      <c r="A130" s="4"/>
      <c r="B130" s="2" t="s">
        <v>9</v>
      </c>
      <c r="C130" s="2"/>
      <c r="D130" s="2"/>
      <c r="E130" s="2"/>
      <c r="F130" s="2"/>
      <c r="G130" s="2"/>
      <c r="H130" s="2"/>
      <c r="I130" s="2"/>
      <c r="J130" s="2">
        <v>99</v>
      </c>
      <c r="K130" s="2">
        <v>143</v>
      </c>
      <c r="L130" s="2">
        <v>146</v>
      </c>
      <c r="M130" s="2">
        <v>181</v>
      </c>
      <c r="N130" s="2">
        <v>202</v>
      </c>
      <c r="O130" s="23">
        <v>208</v>
      </c>
      <c r="P130" s="30">
        <v>209</v>
      </c>
      <c r="Q130" s="30">
        <v>212</v>
      </c>
    </row>
    <row r="131" spans="1:17" ht="15.75" customHeight="1" x14ac:dyDescent="0.2">
      <c r="A131" s="4"/>
      <c r="B131" s="2" t="s">
        <v>12</v>
      </c>
      <c r="C131" s="2">
        <v>0</v>
      </c>
      <c r="D131" s="2">
        <v>0</v>
      </c>
      <c r="E131" s="2">
        <v>0</v>
      </c>
      <c r="F131" s="2">
        <v>206</v>
      </c>
      <c r="G131" s="2">
        <v>222</v>
      </c>
      <c r="H131" s="2">
        <v>235</v>
      </c>
      <c r="I131" s="2">
        <v>251</v>
      </c>
      <c r="J131" s="7">
        <v>288</v>
      </c>
      <c r="K131" s="7">
        <v>296</v>
      </c>
      <c r="L131" s="7">
        <v>332</v>
      </c>
      <c r="M131" s="7">
        <v>355</v>
      </c>
      <c r="N131" s="7">
        <v>386</v>
      </c>
      <c r="O131" s="22">
        <v>431</v>
      </c>
      <c r="P131" s="30">
        <v>469</v>
      </c>
      <c r="Q131" s="30">
        <v>531</v>
      </c>
    </row>
    <row r="132" spans="1:17" ht="15.75" customHeight="1" x14ac:dyDescent="0.2">
      <c r="A132" s="4"/>
      <c r="B132" s="2" t="s">
        <v>14</v>
      </c>
      <c r="C132" s="2">
        <v>0</v>
      </c>
      <c r="D132" s="2">
        <v>0</v>
      </c>
      <c r="E132" s="2">
        <v>6</v>
      </c>
      <c r="F132" s="2">
        <v>6</v>
      </c>
      <c r="G132" s="2">
        <v>6</v>
      </c>
      <c r="H132" s="2">
        <v>6</v>
      </c>
      <c r="I132" s="2">
        <v>6</v>
      </c>
      <c r="J132" s="2">
        <v>7</v>
      </c>
      <c r="K132" s="2">
        <v>14</v>
      </c>
      <c r="L132" s="2">
        <v>14</v>
      </c>
      <c r="M132" s="2">
        <v>16</v>
      </c>
      <c r="N132" s="2">
        <v>16</v>
      </c>
      <c r="O132" s="2">
        <v>16</v>
      </c>
      <c r="P132" s="11">
        <v>16</v>
      </c>
      <c r="Q132" s="11">
        <v>16</v>
      </c>
    </row>
    <row r="133" spans="1:17" ht="15.75" customHeight="1" x14ac:dyDescent="0.2">
      <c r="A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7" ht="15.75" customHeight="1" x14ac:dyDescent="0.2">
      <c r="A134" s="4" t="s">
        <v>15</v>
      </c>
      <c r="B134" s="2"/>
      <c r="C134" s="5">
        <f t="shared" ref="C134:Q134" si="122">C$5</f>
        <v>42185</v>
      </c>
      <c r="D134" s="5">
        <f t="shared" si="122"/>
        <v>42369</v>
      </c>
      <c r="E134" s="5">
        <f t="shared" si="122"/>
        <v>42551</v>
      </c>
      <c r="F134" s="5">
        <f t="shared" si="122"/>
        <v>42735</v>
      </c>
      <c r="G134" s="5">
        <f t="shared" si="122"/>
        <v>42916</v>
      </c>
      <c r="H134" s="5">
        <f t="shared" si="122"/>
        <v>43100</v>
      </c>
      <c r="I134" s="5">
        <f t="shared" si="122"/>
        <v>43281</v>
      </c>
      <c r="J134" s="5">
        <f t="shared" si="122"/>
        <v>43465</v>
      </c>
      <c r="K134" s="5">
        <f t="shared" si="122"/>
        <v>43646</v>
      </c>
      <c r="L134" s="5">
        <f t="shared" si="122"/>
        <v>43830</v>
      </c>
      <c r="M134" s="5">
        <f t="shared" si="122"/>
        <v>44002</v>
      </c>
      <c r="N134" s="5">
        <f t="shared" si="122"/>
        <v>44196</v>
      </c>
      <c r="O134" s="6">
        <f t="shared" si="122"/>
        <v>44377</v>
      </c>
      <c r="P134" s="6">
        <f t="shared" si="122"/>
        <v>44561</v>
      </c>
      <c r="Q134" s="6">
        <f t="shared" si="122"/>
        <v>44742</v>
      </c>
    </row>
    <row r="135" spans="1:17" ht="15.75" customHeight="1" x14ac:dyDescent="0.2">
      <c r="A135" s="4"/>
      <c r="B135" s="2" t="s">
        <v>16</v>
      </c>
      <c r="C135" s="7">
        <f t="shared" ref="C135:N135" si="123">C124*12</f>
        <v>0</v>
      </c>
      <c r="D135" s="7">
        <f t="shared" si="123"/>
        <v>0</v>
      </c>
      <c r="E135" s="7">
        <f t="shared" si="123"/>
        <v>0</v>
      </c>
      <c r="F135" s="7">
        <f t="shared" si="123"/>
        <v>4056</v>
      </c>
      <c r="G135" s="7">
        <f t="shared" si="123"/>
        <v>4848</v>
      </c>
      <c r="H135" s="7">
        <f t="shared" si="123"/>
        <v>5820</v>
      </c>
      <c r="I135" s="7">
        <f t="shared" si="123"/>
        <v>6708</v>
      </c>
      <c r="J135" s="7">
        <f t="shared" si="123"/>
        <v>7860</v>
      </c>
      <c r="K135" s="7">
        <f t="shared" si="123"/>
        <v>9444</v>
      </c>
      <c r="L135" s="7">
        <f t="shared" si="123"/>
        <v>10644</v>
      </c>
      <c r="M135" s="7">
        <f t="shared" si="123"/>
        <v>13416</v>
      </c>
      <c r="N135" s="7">
        <f t="shared" si="123"/>
        <v>13620</v>
      </c>
      <c r="O135" s="7">
        <f t="shared" ref="O135:P135" si="124">O124*12</f>
        <v>15612</v>
      </c>
      <c r="P135" s="7">
        <f t="shared" si="124"/>
        <v>18468</v>
      </c>
      <c r="Q135" s="7">
        <f t="shared" ref="Q135" si="125">Q124*12</f>
        <v>20040</v>
      </c>
    </row>
    <row r="136" spans="1:17" ht="15.75" customHeight="1" x14ac:dyDescent="0.2">
      <c r="A136" s="4"/>
      <c r="B136" s="2" t="s">
        <v>17</v>
      </c>
      <c r="C136" s="7" t="str">
        <f t="shared" ref="C136:N136" si="126">IFERROR(C124/C127*1000,"-")</f>
        <v>-</v>
      </c>
      <c r="D136" s="7" t="str">
        <f t="shared" si="126"/>
        <v>-</v>
      </c>
      <c r="E136" s="7" t="str">
        <f t="shared" si="126"/>
        <v>-</v>
      </c>
      <c r="F136" s="7">
        <f t="shared" si="126"/>
        <v>628.25278810408929</v>
      </c>
      <c r="G136" s="7">
        <f t="shared" si="126"/>
        <v>711.26760563380287</v>
      </c>
      <c r="H136" s="7">
        <f t="shared" si="126"/>
        <v>859.92907801418437</v>
      </c>
      <c r="I136" s="7">
        <f t="shared" si="126"/>
        <v>950.6802721088435</v>
      </c>
      <c r="J136" s="7">
        <f t="shared" si="126"/>
        <v>982.00899550224881</v>
      </c>
      <c r="K136" s="7">
        <f t="shared" si="126"/>
        <v>1279.6747967479675</v>
      </c>
      <c r="L136" s="7">
        <f t="shared" si="126"/>
        <v>1231.9444444444446</v>
      </c>
      <c r="M136" s="7">
        <f t="shared" si="126"/>
        <v>1293.9814814814813</v>
      </c>
      <c r="N136" s="7">
        <f t="shared" si="126"/>
        <v>1145.3077699293644</v>
      </c>
      <c r="O136" s="7">
        <f t="shared" ref="O136:P136" si="127">IFERROR(O124/O127*1000,"-")</f>
        <v>1144.2392260334213</v>
      </c>
      <c r="P136" s="7">
        <f t="shared" si="127"/>
        <v>1241.1290322580646</v>
      </c>
      <c r="Q136" s="7">
        <f t="shared" ref="Q136" si="128">IFERROR(Q124/Q127*1000,"-")</f>
        <v>1181.046676096181</v>
      </c>
    </row>
    <row r="137" spans="1:17" ht="15.75" customHeight="1" x14ac:dyDescent="0.2">
      <c r="A137" s="4"/>
      <c r="B137" s="2" t="s">
        <v>18</v>
      </c>
      <c r="C137" s="7" t="str">
        <f t="shared" ref="C137:N137" si="129">IFERROR(C124/C128*1000,"-")</f>
        <v>-</v>
      </c>
      <c r="D137" s="7" t="str">
        <f t="shared" si="129"/>
        <v>-</v>
      </c>
      <c r="E137" s="7" t="str">
        <f t="shared" si="129"/>
        <v>-</v>
      </c>
      <c r="F137" s="7">
        <f t="shared" si="129"/>
        <v>623.61623616236159</v>
      </c>
      <c r="G137" s="7">
        <f t="shared" si="129"/>
        <v>685.90831918505944</v>
      </c>
      <c r="H137" s="7">
        <f t="shared" si="129"/>
        <v>683.09859154929575</v>
      </c>
      <c r="I137" s="7">
        <f t="shared" si="129"/>
        <v>670.263788968825</v>
      </c>
      <c r="J137" s="7">
        <f t="shared" si="129"/>
        <v>570.06092254134035</v>
      </c>
      <c r="K137" s="7">
        <f t="shared" si="129"/>
        <v>440.89635854341736</v>
      </c>
      <c r="L137" s="7">
        <f t="shared" si="129"/>
        <v>419.18714555765598</v>
      </c>
      <c r="M137" s="7">
        <f t="shared" si="129"/>
        <v>452.63157894736844</v>
      </c>
      <c r="N137" s="7">
        <f t="shared" si="129"/>
        <v>416.51376146788994</v>
      </c>
      <c r="O137" s="7">
        <f t="shared" ref="O137:P137" si="130">IFERROR(O124/O128*1000,"-")</f>
        <v>427.39816031537453</v>
      </c>
      <c r="P137" s="7">
        <f t="shared" si="130"/>
        <v>455.32544378698225</v>
      </c>
      <c r="Q137" s="7">
        <f t="shared" ref="Q137" si="131">IFERROR(Q124/Q128*1000,"-")</f>
        <v>432.64248704663208</v>
      </c>
    </row>
    <row r="138" spans="1:17" ht="15.75" customHeight="1" x14ac:dyDescent="0.2">
      <c r="A138" s="4"/>
      <c r="B138" s="2" t="s">
        <v>19</v>
      </c>
      <c r="C138" s="7" t="str">
        <f t="shared" ref="C138:N138" si="132">IFERROR(C124/C131*1000,"-")</f>
        <v>-</v>
      </c>
      <c r="D138" s="7" t="str">
        <f t="shared" si="132"/>
        <v>-</v>
      </c>
      <c r="E138" s="7" t="str">
        <f t="shared" si="132"/>
        <v>-</v>
      </c>
      <c r="F138" s="7">
        <f t="shared" si="132"/>
        <v>1640.7766990291261</v>
      </c>
      <c r="G138" s="7">
        <f t="shared" si="132"/>
        <v>1819.8198198198199</v>
      </c>
      <c r="H138" s="7">
        <f t="shared" si="132"/>
        <v>2063.8297872340427</v>
      </c>
      <c r="I138" s="7">
        <f t="shared" si="132"/>
        <v>2227.0916334661351</v>
      </c>
      <c r="J138" s="7">
        <f t="shared" si="132"/>
        <v>2274.3055555555552</v>
      </c>
      <c r="K138" s="7">
        <f t="shared" si="132"/>
        <v>2658.7837837837837</v>
      </c>
      <c r="L138" s="7">
        <f t="shared" si="132"/>
        <v>2671.6867469879517</v>
      </c>
      <c r="M138" s="7">
        <f t="shared" si="132"/>
        <v>3149.2957746478869</v>
      </c>
      <c r="N138" s="7">
        <f t="shared" si="132"/>
        <v>2940.4145077720204</v>
      </c>
      <c r="O138" s="7">
        <f t="shared" ref="O138:P138" si="133">IFERROR(O124/O131*1000,"-")</f>
        <v>3018.5614849187937</v>
      </c>
      <c r="P138" s="7">
        <f t="shared" si="133"/>
        <v>3281.4498933901918</v>
      </c>
      <c r="Q138" s="7">
        <f t="shared" ref="Q138" si="134">IFERROR(Q124/Q131*1000,"-")</f>
        <v>3145.0094161958568</v>
      </c>
    </row>
    <row r="139" spans="1:17" ht="15.75" customHeight="1" x14ac:dyDescent="0.2">
      <c r="A139" s="4"/>
      <c r="B139" s="2" t="s">
        <v>20</v>
      </c>
      <c r="C139" s="13" t="str">
        <f t="shared" ref="C139:N139" si="135">IFERROR(C127/C129,"-")</f>
        <v>-</v>
      </c>
      <c r="D139" s="13" t="str">
        <f t="shared" si="135"/>
        <v>-</v>
      </c>
      <c r="E139" s="13">
        <f t="shared" si="135"/>
        <v>0</v>
      </c>
      <c r="F139" s="13">
        <f t="shared" si="135"/>
        <v>9.4385964912280702</v>
      </c>
      <c r="G139" s="13">
        <f t="shared" si="135"/>
        <v>9.9649122807017552</v>
      </c>
      <c r="H139" s="13">
        <f t="shared" si="135"/>
        <v>9.8947368421052637</v>
      </c>
      <c r="I139" s="13">
        <f t="shared" si="135"/>
        <v>9.4838709677419359</v>
      </c>
      <c r="J139" s="13">
        <f t="shared" si="135"/>
        <v>10.106060606060606</v>
      </c>
      <c r="K139" s="13">
        <f t="shared" si="135"/>
        <v>7.4096385542168672</v>
      </c>
      <c r="L139" s="13">
        <f t="shared" si="135"/>
        <v>8.4705882352941178</v>
      </c>
      <c r="M139" s="13">
        <f t="shared" si="135"/>
        <v>8.2285714285714278</v>
      </c>
      <c r="N139" s="13">
        <f t="shared" si="135"/>
        <v>9.4380952380952383</v>
      </c>
      <c r="O139" s="13">
        <f t="shared" ref="O139:P139" si="136">IFERROR(O127/O129,"-")</f>
        <v>11.147058823529411</v>
      </c>
      <c r="P139" s="13">
        <f t="shared" si="136"/>
        <v>12.038834951456311</v>
      </c>
      <c r="Q139" s="13">
        <f t="shared" ref="Q139" si="137">IFERROR(Q127/Q129,"-")</f>
        <v>13.466666666666667</v>
      </c>
    </row>
    <row r="140" spans="1:17" ht="15.75" customHeight="1" x14ac:dyDescent="0.2">
      <c r="A140" s="4"/>
      <c r="B140" s="2" t="s">
        <v>21</v>
      </c>
      <c r="C140" s="13" t="str">
        <f t="shared" ref="C140:N140" si="138">IFERROR(C127/C131,"-")</f>
        <v>-</v>
      </c>
      <c r="D140" s="13" t="str">
        <f t="shared" si="138"/>
        <v>-</v>
      </c>
      <c r="E140" s="13" t="str">
        <f t="shared" si="138"/>
        <v>-</v>
      </c>
      <c r="F140" s="13">
        <f t="shared" si="138"/>
        <v>2.6116504854368934</v>
      </c>
      <c r="G140" s="13">
        <f t="shared" si="138"/>
        <v>2.5585585585585586</v>
      </c>
      <c r="H140" s="13">
        <f t="shared" si="138"/>
        <v>2.4</v>
      </c>
      <c r="I140" s="13">
        <f t="shared" si="138"/>
        <v>2.3426294820717133</v>
      </c>
      <c r="J140" s="13">
        <f t="shared" si="138"/>
        <v>2.3159722222222223</v>
      </c>
      <c r="K140" s="13">
        <f t="shared" si="138"/>
        <v>2.0777027027027026</v>
      </c>
      <c r="L140" s="13">
        <f t="shared" si="138"/>
        <v>2.1686746987951806</v>
      </c>
      <c r="M140" s="13">
        <f t="shared" si="138"/>
        <v>2.4338028169014083</v>
      </c>
      <c r="N140" s="13">
        <f t="shared" si="138"/>
        <v>2.5673575129533677</v>
      </c>
      <c r="O140" s="13">
        <f t="shared" ref="O140:P140" si="139">IFERROR(O127/O131,"-")</f>
        <v>2.6380510440835265</v>
      </c>
      <c r="P140" s="13">
        <f t="shared" si="139"/>
        <v>2.6439232409381663</v>
      </c>
      <c r="Q140" s="13">
        <f t="shared" ref="Q140" si="140">IFERROR(Q127/Q131,"-")</f>
        <v>2.662900188323917</v>
      </c>
    </row>
    <row r="141" spans="1:17" ht="15.75" customHeight="1" x14ac:dyDescent="0.2">
      <c r="A141" s="4"/>
      <c r="B141" s="2" t="s">
        <v>22</v>
      </c>
      <c r="C141" s="13" t="str">
        <f t="shared" ref="C141:N141" si="141">IFERROR(C128/C131,"-")</f>
        <v>-</v>
      </c>
      <c r="D141" s="13" t="str">
        <f t="shared" si="141"/>
        <v>-</v>
      </c>
      <c r="E141" s="13" t="str">
        <f t="shared" si="141"/>
        <v>-</v>
      </c>
      <c r="F141" s="13">
        <f t="shared" si="141"/>
        <v>2.6310679611650487</v>
      </c>
      <c r="G141" s="13">
        <f t="shared" si="141"/>
        <v>2.6531531531531534</v>
      </c>
      <c r="H141" s="13">
        <f t="shared" si="141"/>
        <v>3.021276595744681</v>
      </c>
      <c r="I141" s="13">
        <f t="shared" si="141"/>
        <v>3.3227091633466137</v>
      </c>
      <c r="J141" s="13">
        <f t="shared" si="141"/>
        <v>3.9895833333333335</v>
      </c>
      <c r="K141" s="13">
        <f t="shared" si="141"/>
        <v>6.0304054054054053</v>
      </c>
      <c r="L141" s="13">
        <f t="shared" si="141"/>
        <v>6.3734939759036147</v>
      </c>
      <c r="M141" s="13">
        <f t="shared" si="141"/>
        <v>6.957746478873239</v>
      </c>
      <c r="N141" s="13">
        <f t="shared" si="141"/>
        <v>7.0595854922279795</v>
      </c>
      <c r="O141" s="13">
        <f t="shared" ref="O141:P141" si="142">IFERROR(O128/O131,"-")</f>
        <v>7.0626450116009281</v>
      </c>
      <c r="P141" s="13">
        <f t="shared" si="142"/>
        <v>7.2068230277185501</v>
      </c>
      <c r="Q141" s="13">
        <f t="shared" ref="Q141" si="143">IFERROR(Q128/Q131,"-")</f>
        <v>7.2693032015065917</v>
      </c>
    </row>
    <row r="142" spans="1:17" ht="15.75" customHeight="1" x14ac:dyDescent="0.2">
      <c r="A142" s="4"/>
      <c r="B142" s="2" t="s">
        <v>23</v>
      </c>
      <c r="C142" s="13" t="str">
        <f t="shared" ref="C142:N142" si="144">IFERROR(C128/C127,"-")</f>
        <v>-</v>
      </c>
      <c r="D142" s="13" t="str">
        <f t="shared" si="144"/>
        <v>-</v>
      </c>
      <c r="E142" s="13" t="str">
        <f t="shared" si="144"/>
        <v>-</v>
      </c>
      <c r="F142" s="13">
        <f t="shared" si="144"/>
        <v>1.0074349442379182</v>
      </c>
      <c r="G142" s="13">
        <f t="shared" si="144"/>
        <v>1.0369718309859155</v>
      </c>
      <c r="H142" s="13">
        <f t="shared" si="144"/>
        <v>1.2588652482269505</v>
      </c>
      <c r="I142" s="13">
        <f t="shared" si="144"/>
        <v>1.4183673469387754</v>
      </c>
      <c r="J142" s="13">
        <f t="shared" si="144"/>
        <v>1.7226386806596701</v>
      </c>
      <c r="K142" s="13">
        <f t="shared" si="144"/>
        <v>2.9024390243902438</v>
      </c>
      <c r="L142" s="13">
        <f t="shared" si="144"/>
        <v>2.9388888888888891</v>
      </c>
      <c r="M142" s="13">
        <f t="shared" si="144"/>
        <v>2.8587962962962963</v>
      </c>
      <c r="N142" s="13">
        <f t="shared" si="144"/>
        <v>2.7497477295660948</v>
      </c>
      <c r="O142" s="13">
        <f t="shared" ref="O142:P142" si="145">IFERROR(O128/O127,"-")</f>
        <v>2.6772207563764292</v>
      </c>
      <c r="P142" s="13">
        <f t="shared" si="145"/>
        <v>2.725806451612903</v>
      </c>
      <c r="Q142" s="13">
        <f t="shared" ref="Q142" si="146">IFERROR(Q128/Q127,"-")</f>
        <v>2.7298444130127297</v>
      </c>
    </row>
    <row r="143" spans="1:17" ht="15.75" customHeight="1" outlineLevel="1" x14ac:dyDescent="0.2">
      <c r="A143" s="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7" ht="15.75" customHeight="1" outlineLevel="1" x14ac:dyDescent="0.2">
      <c r="A144" s="4" t="s">
        <v>24</v>
      </c>
      <c r="B144" s="2"/>
      <c r="C144" s="5">
        <f t="shared" ref="C144:Q144" si="147">C$5</f>
        <v>42185</v>
      </c>
      <c r="D144" s="5">
        <f t="shared" si="147"/>
        <v>42369</v>
      </c>
      <c r="E144" s="5">
        <f t="shared" si="147"/>
        <v>42551</v>
      </c>
      <c r="F144" s="5">
        <f t="shared" si="147"/>
        <v>42735</v>
      </c>
      <c r="G144" s="5">
        <f t="shared" si="147"/>
        <v>42916</v>
      </c>
      <c r="H144" s="5">
        <f t="shared" si="147"/>
        <v>43100</v>
      </c>
      <c r="I144" s="5">
        <f t="shared" si="147"/>
        <v>43281</v>
      </c>
      <c r="J144" s="5">
        <f t="shared" si="147"/>
        <v>43465</v>
      </c>
      <c r="K144" s="5">
        <f t="shared" si="147"/>
        <v>43646</v>
      </c>
      <c r="L144" s="5">
        <f t="shared" si="147"/>
        <v>43830</v>
      </c>
      <c r="M144" s="5">
        <f t="shared" si="147"/>
        <v>44002</v>
      </c>
      <c r="N144" s="5">
        <f t="shared" si="147"/>
        <v>44196</v>
      </c>
      <c r="O144" s="6">
        <f t="shared" si="147"/>
        <v>44377</v>
      </c>
      <c r="P144" s="6">
        <f t="shared" si="147"/>
        <v>44561</v>
      </c>
      <c r="Q144" s="6">
        <f t="shared" si="147"/>
        <v>44742</v>
      </c>
    </row>
    <row r="145" spans="1:17" ht="15.75" customHeight="1" outlineLevel="1" x14ac:dyDescent="0.2">
      <c r="A145" s="4"/>
      <c r="B145" s="2" t="s">
        <v>4</v>
      </c>
      <c r="C145" s="2"/>
      <c r="D145" s="2">
        <f t="shared" ref="D145:Q145" si="148">D124-C124</f>
        <v>0</v>
      </c>
      <c r="E145" s="2">
        <f t="shared" si="148"/>
        <v>0</v>
      </c>
      <c r="F145" s="2">
        <f t="shared" si="148"/>
        <v>338</v>
      </c>
      <c r="G145" s="2">
        <f t="shared" si="148"/>
        <v>66</v>
      </c>
      <c r="H145" s="2">
        <f t="shared" si="148"/>
        <v>81</v>
      </c>
      <c r="I145" s="2">
        <f t="shared" si="148"/>
        <v>74</v>
      </c>
      <c r="J145" s="7">
        <f t="shared" si="148"/>
        <v>96</v>
      </c>
      <c r="K145" s="7">
        <f t="shared" si="148"/>
        <v>132</v>
      </c>
      <c r="L145" s="7">
        <f t="shared" si="148"/>
        <v>100</v>
      </c>
      <c r="M145" s="7">
        <f t="shared" si="148"/>
        <v>231</v>
      </c>
      <c r="N145" s="7">
        <f t="shared" si="148"/>
        <v>17</v>
      </c>
      <c r="O145" s="7">
        <f t="shared" si="148"/>
        <v>166</v>
      </c>
      <c r="P145" s="7">
        <f t="shared" si="148"/>
        <v>238</v>
      </c>
      <c r="Q145" s="7">
        <f t="shared" si="148"/>
        <v>131</v>
      </c>
    </row>
    <row r="146" spans="1:17" ht="15.75" customHeight="1" outlineLevel="1" x14ac:dyDescent="0.2">
      <c r="A146" s="4"/>
      <c r="B146" s="2" t="s">
        <v>5</v>
      </c>
      <c r="C146" s="2"/>
      <c r="D146" s="2">
        <f t="shared" ref="D146:Q146" si="149">D127-C127</f>
        <v>0</v>
      </c>
      <c r="E146" s="2">
        <f t="shared" si="149"/>
        <v>0</v>
      </c>
      <c r="F146" s="2">
        <f t="shared" si="149"/>
        <v>538</v>
      </c>
      <c r="G146" s="2">
        <f t="shared" si="149"/>
        <v>30</v>
      </c>
      <c r="H146" s="2">
        <f t="shared" si="149"/>
        <v>-4</v>
      </c>
      <c r="I146" s="2">
        <f t="shared" si="149"/>
        <v>24</v>
      </c>
      <c r="J146" s="7">
        <f t="shared" si="149"/>
        <v>79</v>
      </c>
      <c r="K146" s="7">
        <f t="shared" si="149"/>
        <v>-52</v>
      </c>
      <c r="L146" s="7">
        <f t="shared" si="149"/>
        <v>105</v>
      </c>
      <c r="M146" s="7">
        <f t="shared" si="149"/>
        <v>144</v>
      </c>
      <c r="N146" s="7">
        <f t="shared" si="149"/>
        <v>127</v>
      </c>
      <c r="O146" s="7">
        <f t="shared" si="149"/>
        <v>146</v>
      </c>
      <c r="P146" s="7">
        <f t="shared" si="149"/>
        <v>103</v>
      </c>
      <c r="Q146" s="7">
        <f t="shared" si="149"/>
        <v>174</v>
      </c>
    </row>
    <row r="147" spans="1:17" ht="15.75" customHeight="1" outlineLevel="1" x14ac:dyDescent="0.2">
      <c r="A147" s="4"/>
      <c r="B147" s="2" t="s">
        <v>7</v>
      </c>
      <c r="C147" s="2"/>
      <c r="D147" s="2">
        <f t="shared" ref="D147:Q147" si="150">D128-C128</f>
        <v>0</v>
      </c>
      <c r="E147" s="2">
        <f t="shared" si="150"/>
        <v>0</v>
      </c>
      <c r="F147" s="2">
        <f t="shared" si="150"/>
        <v>542</v>
      </c>
      <c r="G147" s="2">
        <f t="shared" si="150"/>
        <v>47</v>
      </c>
      <c r="H147" s="2">
        <f t="shared" si="150"/>
        <v>121</v>
      </c>
      <c r="I147" s="2">
        <f t="shared" si="150"/>
        <v>124</v>
      </c>
      <c r="J147" s="7">
        <f t="shared" si="150"/>
        <v>315</v>
      </c>
      <c r="K147" s="7">
        <f t="shared" si="150"/>
        <v>636</v>
      </c>
      <c r="L147" s="7">
        <f t="shared" si="150"/>
        <v>331</v>
      </c>
      <c r="M147" s="7">
        <f t="shared" si="150"/>
        <v>354</v>
      </c>
      <c r="N147" s="7">
        <f t="shared" si="150"/>
        <v>255</v>
      </c>
      <c r="O147" s="7">
        <f t="shared" si="150"/>
        <v>319</v>
      </c>
      <c r="P147" s="7">
        <f t="shared" si="150"/>
        <v>336</v>
      </c>
      <c r="Q147" s="7">
        <f t="shared" si="150"/>
        <v>480</v>
      </c>
    </row>
    <row r="148" spans="1:17" ht="15.75" customHeight="1" outlineLevel="1" x14ac:dyDescent="0.2">
      <c r="A148" s="4"/>
      <c r="B148" s="2" t="s">
        <v>8</v>
      </c>
      <c r="C148" s="2"/>
      <c r="D148" s="2">
        <f t="shared" ref="D148:Q148" si="151">D129-C129</f>
        <v>0</v>
      </c>
      <c r="E148" s="2">
        <f t="shared" si="151"/>
        <v>13</v>
      </c>
      <c r="F148" s="2">
        <f t="shared" si="151"/>
        <v>44</v>
      </c>
      <c r="G148" s="2">
        <f t="shared" si="151"/>
        <v>0</v>
      </c>
      <c r="H148" s="2">
        <f t="shared" si="151"/>
        <v>0</v>
      </c>
      <c r="I148" s="2">
        <f t="shared" si="151"/>
        <v>5</v>
      </c>
      <c r="J148" s="2">
        <f t="shared" si="151"/>
        <v>4</v>
      </c>
      <c r="K148" s="2">
        <f t="shared" si="151"/>
        <v>17</v>
      </c>
      <c r="L148" s="2">
        <f t="shared" si="151"/>
        <v>2</v>
      </c>
      <c r="M148" s="2">
        <f t="shared" si="151"/>
        <v>20</v>
      </c>
      <c r="N148" s="2">
        <f t="shared" si="151"/>
        <v>0</v>
      </c>
      <c r="O148" s="2">
        <f t="shared" si="151"/>
        <v>-3</v>
      </c>
      <c r="P148" s="2">
        <f t="shared" si="151"/>
        <v>1</v>
      </c>
      <c r="Q148" s="2">
        <f t="shared" si="151"/>
        <v>2</v>
      </c>
    </row>
    <row r="149" spans="1:17" ht="15.75" customHeight="1" outlineLevel="1" x14ac:dyDescent="0.2">
      <c r="A149" s="4"/>
      <c r="B149" s="2" t="s">
        <v>9</v>
      </c>
      <c r="C149" s="2"/>
      <c r="D149" s="2">
        <f t="shared" ref="D149:Q149" si="152">D130-C130</f>
        <v>0</v>
      </c>
      <c r="E149" s="2">
        <f t="shared" si="152"/>
        <v>0</v>
      </c>
      <c r="F149" s="2">
        <f t="shared" si="152"/>
        <v>0</v>
      </c>
      <c r="G149" s="2">
        <f t="shared" si="152"/>
        <v>0</v>
      </c>
      <c r="H149" s="2">
        <f t="shared" si="152"/>
        <v>0</v>
      </c>
      <c r="I149" s="2">
        <f t="shared" si="152"/>
        <v>0</v>
      </c>
      <c r="J149" s="2">
        <f t="shared" si="152"/>
        <v>99</v>
      </c>
      <c r="K149" s="2">
        <f t="shared" si="152"/>
        <v>44</v>
      </c>
      <c r="L149" s="2">
        <f t="shared" si="152"/>
        <v>3</v>
      </c>
      <c r="M149" s="2">
        <f t="shared" si="152"/>
        <v>35</v>
      </c>
      <c r="N149" s="2">
        <f t="shared" si="152"/>
        <v>21</v>
      </c>
      <c r="O149" s="2">
        <f t="shared" si="152"/>
        <v>6</v>
      </c>
      <c r="P149" s="2">
        <f t="shared" si="152"/>
        <v>1</v>
      </c>
      <c r="Q149" s="2">
        <f t="shared" si="152"/>
        <v>3</v>
      </c>
    </row>
    <row r="150" spans="1:17" ht="15.75" customHeight="1" outlineLevel="1" x14ac:dyDescent="0.2">
      <c r="A150" s="4"/>
      <c r="B150" s="2" t="s">
        <v>12</v>
      </c>
      <c r="C150" s="2"/>
      <c r="D150" s="2">
        <f t="shared" ref="D150:Q150" si="153">D131-C131</f>
        <v>0</v>
      </c>
      <c r="E150" s="2">
        <f t="shared" si="153"/>
        <v>0</v>
      </c>
      <c r="F150" s="2">
        <f t="shared" si="153"/>
        <v>206</v>
      </c>
      <c r="G150" s="2">
        <f t="shared" si="153"/>
        <v>16</v>
      </c>
      <c r="H150" s="2">
        <f t="shared" si="153"/>
        <v>13</v>
      </c>
      <c r="I150" s="2">
        <f t="shared" si="153"/>
        <v>16</v>
      </c>
      <c r="J150" s="7">
        <f t="shared" si="153"/>
        <v>37</v>
      </c>
      <c r="K150" s="7">
        <f t="shared" si="153"/>
        <v>8</v>
      </c>
      <c r="L150" s="7">
        <f t="shared" si="153"/>
        <v>36</v>
      </c>
      <c r="M150" s="7">
        <f t="shared" si="153"/>
        <v>23</v>
      </c>
      <c r="N150" s="7">
        <f t="shared" si="153"/>
        <v>31</v>
      </c>
      <c r="O150" s="7">
        <f t="shared" si="153"/>
        <v>45</v>
      </c>
      <c r="P150" s="7">
        <f t="shared" si="153"/>
        <v>38</v>
      </c>
      <c r="Q150" s="7">
        <f t="shared" si="153"/>
        <v>62</v>
      </c>
    </row>
    <row r="151" spans="1:17" ht="15.75" customHeight="1" outlineLevel="1" x14ac:dyDescent="0.2">
      <c r="A151" s="4"/>
      <c r="B151" s="2" t="s">
        <v>14</v>
      </c>
      <c r="C151" s="2"/>
      <c r="D151" s="2">
        <f t="shared" ref="D151:Q151" si="154">D132-C132</f>
        <v>0</v>
      </c>
      <c r="E151" s="2">
        <f t="shared" si="154"/>
        <v>6</v>
      </c>
      <c r="F151" s="2">
        <f t="shared" si="154"/>
        <v>0</v>
      </c>
      <c r="G151" s="2">
        <f t="shared" si="154"/>
        <v>0</v>
      </c>
      <c r="H151" s="2">
        <f t="shared" si="154"/>
        <v>0</v>
      </c>
      <c r="I151" s="2">
        <f t="shared" si="154"/>
        <v>0</v>
      </c>
      <c r="J151" s="2">
        <f t="shared" si="154"/>
        <v>1</v>
      </c>
      <c r="K151" s="2">
        <f t="shared" si="154"/>
        <v>7</v>
      </c>
      <c r="L151" s="2">
        <f t="shared" si="154"/>
        <v>0</v>
      </c>
      <c r="M151" s="2">
        <f t="shared" si="154"/>
        <v>2</v>
      </c>
      <c r="N151" s="2">
        <f t="shared" si="154"/>
        <v>0</v>
      </c>
      <c r="O151" s="2">
        <f t="shared" si="154"/>
        <v>0</v>
      </c>
      <c r="P151" s="2">
        <f t="shared" si="154"/>
        <v>0</v>
      </c>
      <c r="Q151" s="2">
        <f t="shared" si="154"/>
        <v>0</v>
      </c>
    </row>
    <row r="152" spans="1:17" ht="15.75" customHeight="1" outlineLevel="1" x14ac:dyDescent="0.2">
      <c r="A152" s="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7" ht="15.75" customHeight="1" outlineLevel="1" x14ac:dyDescent="0.2">
      <c r="A153" s="4" t="s">
        <v>25</v>
      </c>
      <c r="C153" s="5">
        <f t="shared" ref="C153:Q153" si="155">C$5</f>
        <v>42185</v>
      </c>
      <c r="D153" s="5">
        <f t="shared" si="155"/>
        <v>42369</v>
      </c>
      <c r="E153" s="5">
        <f t="shared" si="155"/>
        <v>42551</v>
      </c>
      <c r="F153" s="5">
        <f t="shared" si="155"/>
        <v>42735</v>
      </c>
      <c r="G153" s="5">
        <f t="shared" si="155"/>
        <v>42916</v>
      </c>
      <c r="H153" s="5">
        <f t="shared" si="155"/>
        <v>43100</v>
      </c>
      <c r="I153" s="5">
        <f t="shared" si="155"/>
        <v>43281</v>
      </c>
      <c r="J153" s="5">
        <f t="shared" si="155"/>
        <v>43465</v>
      </c>
      <c r="K153" s="5">
        <f t="shared" si="155"/>
        <v>43646</v>
      </c>
      <c r="L153" s="5">
        <f t="shared" si="155"/>
        <v>43830</v>
      </c>
      <c r="M153" s="5">
        <f t="shared" si="155"/>
        <v>44002</v>
      </c>
      <c r="N153" s="5">
        <f t="shared" si="155"/>
        <v>44196</v>
      </c>
      <c r="O153" s="6">
        <f t="shared" si="155"/>
        <v>44377</v>
      </c>
      <c r="P153" s="6">
        <f t="shared" si="155"/>
        <v>44561</v>
      </c>
      <c r="Q153" s="6">
        <f t="shared" si="155"/>
        <v>44742</v>
      </c>
    </row>
    <row r="154" spans="1:17" ht="15.75" customHeight="1" outlineLevel="1" x14ac:dyDescent="0.2">
      <c r="A154" s="4"/>
      <c r="B154" s="2" t="s">
        <v>16</v>
      </c>
      <c r="C154" s="2"/>
      <c r="D154" s="7">
        <f t="shared" ref="D154:Q154" si="156">IFERROR(D135-C135,"-")</f>
        <v>0</v>
      </c>
      <c r="E154" s="7">
        <f t="shared" si="156"/>
        <v>0</v>
      </c>
      <c r="F154" s="7">
        <f t="shared" si="156"/>
        <v>4056</v>
      </c>
      <c r="G154" s="7">
        <f t="shared" si="156"/>
        <v>792</v>
      </c>
      <c r="H154" s="7">
        <f t="shared" si="156"/>
        <v>972</v>
      </c>
      <c r="I154" s="7">
        <f t="shared" si="156"/>
        <v>888</v>
      </c>
      <c r="J154" s="7">
        <f t="shared" si="156"/>
        <v>1152</v>
      </c>
      <c r="K154" s="7">
        <f t="shared" si="156"/>
        <v>1584</v>
      </c>
      <c r="L154" s="7">
        <f t="shared" si="156"/>
        <v>1200</v>
      </c>
      <c r="M154" s="7">
        <f t="shared" si="156"/>
        <v>2772</v>
      </c>
      <c r="N154" s="7">
        <f t="shared" si="156"/>
        <v>204</v>
      </c>
      <c r="O154" s="7">
        <f t="shared" si="156"/>
        <v>1992</v>
      </c>
      <c r="P154" s="7">
        <f t="shared" si="156"/>
        <v>2856</v>
      </c>
      <c r="Q154" s="7">
        <f t="shared" si="156"/>
        <v>1572</v>
      </c>
    </row>
    <row r="155" spans="1:17" ht="15.75" customHeight="1" outlineLevel="1" x14ac:dyDescent="0.2">
      <c r="A155" s="4"/>
      <c r="B155" s="2" t="s">
        <v>17</v>
      </c>
      <c r="C155" s="2"/>
      <c r="D155" s="7" t="str">
        <f t="shared" ref="D155:Q155" si="157">IFERROR(D136-C136,"-")</f>
        <v>-</v>
      </c>
      <c r="E155" s="7" t="str">
        <f t="shared" si="157"/>
        <v>-</v>
      </c>
      <c r="F155" s="7" t="str">
        <f t="shared" si="157"/>
        <v>-</v>
      </c>
      <c r="G155" s="7">
        <f t="shared" si="157"/>
        <v>83.014817529713582</v>
      </c>
      <c r="H155" s="7">
        <f t="shared" si="157"/>
        <v>148.6614723803815</v>
      </c>
      <c r="I155" s="7">
        <f t="shared" si="157"/>
        <v>90.751194094659127</v>
      </c>
      <c r="J155" s="7">
        <f t="shared" si="157"/>
        <v>31.328723393405312</v>
      </c>
      <c r="K155" s="7">
        <f t="shared" si="157"/>
        <v>297.66580124571874</v>
      </c>
      <c r="L155" s="7">
        <f t="shared" si="157"/>
        <v>-47.730352303522977</v>
      </c>
      <c r="M155" s="7">
        <f t="shared" si="157"/>
        <v>62.037037037036725</v>
      </c>
      <c r="N155" s="7">
        <f t="shared" si="157"/>
        <v>-148.67371155211686</v>
      </c>
      <c r="O155" s="7">
        <f t="shared" si="157"/>
        <v>-1.068543895943094</v>
      </c>
      <c r="P155" s="7">
        <f t="shared" si="157"/>
        <v>96.88980622464328</v>
      </c>
      <c r="Q155" s="7">
        <f t="shared" si="157"/>
        <v>-60.082356161883581</v>
      </c>
    </row>
    <row r="156" spans="1:17" ht="15.75" customHeight="1" outlineLevel="1" x14ac:dyDescent="0.2">
      <c r="A156" s="4"/>
      <c r="B156" s="2" t="s">
        <v>18</v>
      </c>
      <c r="C156" s="2"/>
      <c r="D156" s="7" t="str">
        <f t="shared" ref="D156:Q156" si="158">IFERROR(D137-C137,"-")</f>
        <v>-</v>
      </c>
      <c r="E156" s="7" t="str">
        <f t="shared" si="158"/>
        <v>-</v>
      </c>
      <c r="F156" s="7" t="str">
        <f t="shared" si="158"/>
        <v>-</v>
      </c>
      <c r="G156" s="7">
        <f t="shared" si="158"/>
        <v>62.292083022697852</v>
      </c>
      <c r="H156" s="7">
        <f t="shared" si="158"/>
        <v>-2.8097276357636929</v>
      </c>
      <c r="I156" s="7">
        <f t="shared" si="158"/>
        <v>-12.83480258047075</v>
      </c>
      <c r="J156" s="7">
        <f t="shared" si="158"/>
        <v>-100.20286642748465</v>
      </c>
      <c r="K156" s="7">
        <f t="shared" si="158"/>
        <v>-129.16456399792298</v>
      </c>
      <c r="L156" s="7">
        <f t="shared" si="158"/>
        <v>-21.709212985761383</v>
      </c>
      <c r="M156" s="7">
        <f t="shared" si="158"/>
        <v>33.444433389712458</v>
      </c>
      <c r="N156" s="7">
        <f t="shared" si="158"/>
        <v>-36.117817479478504</v>
      </c>
      <c r="O156" s="7">
        <f t="shared" si="158"/>
        <v>10.88439884748459</v>
      </c>
      <c r="P156" s="7">
        <f t="shared" si="158"/>
        <v>27.927283471607723</v>
      </c>
      <c r="Q156" s="7">
        <f t="shared" si="158"/>
        <v>-22.682956740350164</v>
      </c>
    </row>
    <row r="157" spans="1:17" ht="15.75" customHeight="1" outlineLevel="1" x14ac:dyDescent="0.2">
      <c r="A157" s="4"/>
      <c r="B157" s="2" t="s">
        <v>19</v>
      </c>
      <c r="C157" s="2"/>
      <c r="D157" s="7" t="str">
        <f t="shared" ref="D157:Q157" si="159">IFERROR(D138-C138,"-")</f>
        <v>-</v>
      </c>
      <c r="E157" s="7" t="str">
        <f t="shared" si="159"/>
        <v>-</v>
      </c>
      <c r="F157" s="7" t="str">
        <f t="shared" si="159"/>
        <v>-</v>
      </c>
      <c r="G157" s="7">
        <f t="shared" si="159"/>
        <v>179.04312079069382</v>
      </c>
      <c r="H157" s="7">
        <f t="shared" si="159"/>
        <v>244.00996741422273</v>
      </c>
      <c r="I157" s="7">
        <f t="shared" si="159"/>
        <v>163.26184623209247</v>
      </c>
      <c r="J157" s="7">
        <f t="shared" si="159"/>
        <v>47.213922089420066</v>
      </c>
      <c r="K157" s="7">
        <f t="shared" si="159"/>
        <v>384.47822822822855</v>
      </c>
      <c r="L157" s="7">
        <f t="shared" si="159"/>
        <v>12.902963204167918</v>
      </c>
      <c r="M157" s="7">
        <f t="shared" si="159"/>
        <v>477.60902765993524</v>
      </c>
      <c r="N157" s="7">
        <f t="shared" si="159"/>
        <v>-208.88126687586646</v>
      </c>
      <c r="O157" s="7">
        <f t="shared" si="159"/>
        <v>78.146977146773224</v>
      </c>
      <c r="P157" s="7">
        <f t="shared" si="159"/>
        <v>262.88840847139818</v>
      </c>
      <c r="Q157" s="7">
        <f t="shared" si="159"/>
        <v>-136.44047719433502</v>
      </c>
    </row>
    <row r="158" spans="1:17" ht="15.75" customHeight="1" outlineLevel="1" x14ac:dyDescent="0.2">
      <c r="A158" s="4"/>
      <c r="B158" s="2" t="s">
        <v>20</v>
      </c>
      <c r="C158" s="2"/>
      <c r="D158" s="13" t="str">
        <f t="shared" ref="D158:Q158" si="160">IFERROR(D139-C139,"-")</f>
        <v>-</v>
      </c>
      <c r="E158" s="13" t="str">
        <f t="shared" si="160"/>
        <v>-</v>
      </c>
      <c r="F158" s="13">
        <f t="shared" si="160"/>
        <v>9.4385964912280702</v>
      </c>
      <c r="G158" s="13">
        <f t="shared" si="160"/>
        <v>0.52631578947368496</v>
      </c>
      <c r="H158" s="13">
        <f t="shared" si="160"/>
        <v>-7.0175438596491446E-2</v>
      </c>
      <c r="I158" s="13">
        <f t="shared" si="160"/>
        <v>-0.41086587436332778</v>
      </c>
      <c r="J158" s="13">
        <f t="shared" si="160"/>
        <v>0.62218963831866958</v>
      </c>
      <c r="K158" s="13">
        <f t="shared" si="160"/>
        <v>-2.6964220518437383</v>
      </c>
      <c r="L158" s="13">
        <f t="shared" si="160"/>
        <v>1.0609496810772505</v>
      </c>
      <c r="M158" s="13">
        <f t="shared" si="160"/>
        <v>-0.24201680672268999</v>
      </c>
      <c r="N158" s="13">
        <f t="shared" si="160"/>
        <v>1.2095238095238106</v>
      </c>
      <c r="O158" s="13">
        <f t="shared" si="160"/>
        <v>1.7089635854341729</v>
      </c>
      <c r="P158" s="13">
        <f t="shared" si="160"/>
        <v>0.89177612792689942</v>
      </c>
      <c r="Q158" s="13">
        <f t="shared" si="160"/>
        <v>1.4278317152103561</v>
      </c>
    </row>
    <row r="159" spans="1:17" ht="15.75" customHeight="1" outlineLevel="1" x14ac:dyDescent="0.2">
      <c r="A159" s="4"/>
      <c r="B159" s="2" t="s">
        <v>21</v>
      </c>
      <c r="C159" s="2"/>
      <c r="D159" s="13" t="str">
        <f t="shared" ref="D159:Q159" si="161">IFERROR(D140-C140,"-")</f>
        <v>-</v>
      </c>
      <c r="E159" s="13" t="str">
        <f t="shared" si="161"/>
        <v>-</v>
      </c>
      <c r="F159" s="13" t="str">
        <f t="shared" si="161"/>
        <v>-</v>
      </c>
      <c r="G159" s="13">
        <f t="shared" si="161"/>
        <v>-5.309192687833475E-2</v>
      </c>
      <c r="H159" s="13">
        <f t="shared" si="161"/>
        <v>-0.15855855855855872</v>
      </c>
      <c r="I159" s="13">
        <f t="shared" si="161"/>
        <v>-5.7370517928286624E-2</v>
      </c>
      <c r="J159" s="13">
        <f t="shared" si="161"/>
        <v>-2.6657259849490966E-2</v>
      </c>
      <c r="K159" s="13">
        <f t="shared" si="161"/>
        <v>-0.23826951951951969</v>
      </c>
      <c r="L159" s="13">
        <f t="shared" si="161"/>
        <v>9.0971996092477969E-2</v>
      </c>
      <c r="M159" s="13">
        <f t="shared" si="161"/>
        <v>0.26512811810622772</v>
      </c>
      <c r="N159" s="13">
        <f t="shared" si="161"/>
        <v>0.13355469605195935</v>
      </c>
      <c r="O159" s="13">
        <f t="shared" si="161"/>
        <v>7.069353113015886E-2</v>
      </c>
      <c r="P159" s="13">
        <f t="shared" si="161"/>
        <v>5.8721968546397996E-3</v>
      </c>
      <c r="Q159" s="13">
        <f t="shared" si="161"/>
        <v>1.897694738575062E-2</v>
      </c>
    </row>
    <row r="160" spans="1:17" ht="15.75" customHeight="1" outlineLevel="1" x14ac:dyDescent="0.2">
      <c r="A160" s="4"/>
      <c r="B160" s="2" t="s">
        <v>22</v>
      </c>
      <c r="C160" s="2"/>
      <c r="D160" s="13" t="str">
        <f t="shared" ref="D160:Q160" si="162">IFERROR(D141-C141,"-")</f>
        <v>-</v>
      </c>
      <c r="E160" s="13" t="str">
        <f t="shared" si="162"/>
        <v>-</v>
      </c>
      <c r="F160" s="13" t="str">
        <f t="shared" si="162"/>
        <v>-</v>
      </c>
      <c r="G160" s="13">
        <f t="shared" si="162"/>
        <v>2.2085191988104658E-2</v>
      </c>
      <c r="H160" s="13">
        <f t="shared" si="162"/>
        <v>0.36812344259152763</v>
      </c>
      <c r="I160" s="13">
        <f t="shared" si="162"/>
        <v>0.30143256760193271</v>
      </c>
      <c r="J160" s="13">
        <f t="shared" si="162"/>
        <v>0.66687416998671978</v>
      </c>
      <c r="K160" s="13">
        <f t="shared" si="162"/>
        <v>2.0408220720720718</v>
      </c>
      <c r="L160" s="13">
        <f t="shared" si="162"/>
        <v>0.3430885704982094</v>
      </c>
      <c r="M160" s="13">
        <f t="shared" si="162"/>
        <v>0.58425250296962439</v>
      </c>
      <c r="N160" s="13">
        <f t="shared" si="162"/>
        <v>0.10183901335474044</v>
      </c>
      <c r="O160" s="13">
        <f t="shared" si="162"/>
        <v>3.0595193729485715E-3</v>
      </c>
      <c r="P160" s="13">
        <f t="shared" si="162"/>
        <v>0.14417801611762204</v>
      </c>
      <c r="Q160" s="13">
        <f t="shared" si="162"/>
        <v>6.2480173788041604E-2</v>
      </c>
    </row>
    <row r="161" spans="1:17" ht="15.75" customHeight="1" outlineLevel="1" x14ac:dyDescent="0.2">
      <c r="A161" s="4"/>
      <c r="B161" s="2" t="s">
        <v>23</v>
      </c>
      <c r="C161" s="2"/>
      <c r="D161" s="13" t="str">
        <f t="shared" ref="D161:Q161" si="163">IFERROR(D142-C142,"-")</f>
        <v>-</v>
      </c>
      <c r="E161" s="13" t="str">
        <f t="shared" si="163"/>
        <v>-</v>
      </c>
      <c r="F161" s="13" t="str">
        <f t="shared" si="163"/>
        <v>-</v>
      </c>
      <c r="G161" s="13">
        <f t="shared" si="163"/>
        <v>2.953688674799726E-2</v>
      </c>
      <c r="H161" s="13">
        <f t="shared" si="163"/>
        <v>0.22189341724103495</v>
      </c>
      <c r="I161" s="13">
        <f t="shared" si="163"/>
        <v>0.15950209871182497</v>
      </c>
      <c r="J161" s="13">
        <f t="shared" si="163"/>
        <v>0.30427133372089465</v>
      </c>
      <c r="K161" s="13">
        <f t="shared" si="163"/>
        <v>1.1798003437305737</v>
      </c>
      <c r="L161" s="13">
        <f t="shared" si="163"/>
        <v>3.644986449864529E-2</v>
      </c>
      <c r="M161" s="13">
        <f t="shared" si="163"/>
        <v>-8.0092592592592826E-2</v>
      </c>
      <c r="N161" s="13">
        <f t="shared" si="163"/>
        <v>-0.10904856673020147</v>
      </c>
      <c r="O161" s="13">
        <f t="shared" si="163"/>
        <v>-7.2526973189665611E-2</v>
      </c>
      <c r="P161" s="13">
        <f t="shared" si="163"/>
        <v>4.8585695236473825E-2</v>
      </c>
      <c r="Q161" s="13">
        <f t="shared" si="163"/>
        <v>4.0379613998267061E-3</v>
      </c>
    </row>
    <row r="162" spans="1:17" ht="15.75" customHeight="1" outlineLevel="1" x14ac:dyDescent="0.2">
      <c r="A162" s="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7" ht="15.75" customHeight="1" outlineLevel="1" x14ac:dyDescent="0.2">
      <c r="A163" s="4" t="s">
        <v>26</v>
      </c>
      <c r="C163" s="5">
        <f t="shared" ref="C163:Q163" si="164">C$5</f>
        <v>42185</v>
      </c>
      <c r="D163" s="5">
        <f t="shared" si="164"/>
        <v>42369</v>
      </c>
      <c r="E163" s="5">
        <f t="shared" si="164"/>
        <v>42551</v>
      </c>
      <c r="F163" s="5">
        <f t="shared" si="164"/>
        <v>42735</v>
      </c>
      <c r="G163" s="5">
        <f t="shared" si="164"/>
        <v>42916</v>
      </c>
      <c r="H163" s="5">
        <f t="shared" si="164"/>
        <v>43100</v>
      </c>
      <c r="I163" s="5">
        <f t="shared" si="164"/>
        <v>43281</v>
      </c>
      <c r="J163" s="5">
        <f t="shared" si="164"/>
        <v>43465</v>
      </c>
      <c r="K163" s="5">
        <f t="shared" si="164"/>
        <v>43646</v>
      </c>
      <c r="L163" s="5">
        <f t="shared" si="164"/>
        <v>43830</v>
      </c>
      <c r="M163" s="5">
        <f t="shared" si="164"/>
        <v>44002</v>
      </c>
      <c r="N163" s="5">
        <f t="shared" si="164"/>
        <v>44196</v>
      </c>
      <c r="O163" s="6">
        <f t="shared" si="164"/>
        <v>44377</v>
      </c>
      <c r="P163" s="6">
        <f t="shared" si="164"/>
        <v>44561</v>
      </c>
      <c r="Q163" s="6">
        <f t="shared" si="164"/>
        <v>44742</v>
      </c>
    </row>
    <row r="164" spans="1:17" ht="15.75" customHeight="1" outlineLevel="1" x14ac:dyDescent="0.2">
      <c r="A164" s="4"/>
      <c r="B164" s="2" t="s">
        <v>4</v>
      </c>
      <c r="C164" s="2"/>
      <c r="D164" s="14" t="str">
        <f t="shared" ref="D164:Q164" si="165">IFERROR(D124/C124-1,"-")</f>
        <v>-</v>
      </c>
      <c r="E164" s="14" t="str">
        <f t="shared" si="165"/>
        <v>-</v>
      </c>
      <c r="F164" s="14" t="str">
        <f t="shared" si="165"/>
        <v>-</v>
      </c>
      <c r="G164" s="14">
        <f t="shared" si="165"/>
        <v>0.19526627218934922</v>
      </c>
      <c r="H164" s="14">
        <f t="shared" si="165"/>
        <v>0.20049504950495045</v>
      </c>
      <c r="I164" s="14">
        <f t="shared" si="165"/>
        <v>0.15257731958762877</v>
      </c>
      <c r="J164" s="14">
        <f t="shared" si="165"/>
        <v>0.17173524150268338</v>
      </c>
      <c r="K164" s="14">
        <f t="shared" si="165"/>
        <v>0.20152671755725193</v>
      </c>
      <c r="L164" s="14">
        <f t="shared" si="165"/>
        <v>0.12706480304955536</v>
      </c>
      <c r="M164" s="14">
        <f t="shared" si="165"/>
        <v>0.26042841037204068</v>
      </c>
      <c r="N164" s="14">
        <f t="shared" si="165"/>
        <v>1.5205724508050134E-2</v>
      </c>
      <c r="O164" s="14">
        <f t="shared" si="165"/>
        <v>0.14625550660792941</v>
      </c>
      <c r="P164" s="14">
        <f t="shared" si="165"/>
        <v>0.18293620292083013</v>
      </c>
      <c r="Q164" s="14">
        <f t="shared" si="165"/>
        <v>8.5120207927225522E-2</v>
      </c>
    </row>
    <row r="165" spans="1:17" ht="15.75" customHeight="1" outlineLevel="1" x14ac:dyDescent="0.2">
      <c r="A165" s="4"/>
      <c r="B165" s="2" t="s">
        <v>5</v>
      </c>
      <c r="C165" s="2"/>
      <c r="D165" s="14" t="str">
        <f t="shared" ref="D165:Q165" si="166">IFERROR(D127/C127-1,"-")</f>
        <v>-</v>
      </c>
      <c r="E165" s="14" t="str">
        <f t="shared" si="166"/>
        <v>-</v>
      </c>
      <c r="F165" s="14" t="str">
        <f t="shared" si="166"/>
        <v>-</v>
      </c>
      <c r="G165" s="14">
        <f t="shared" si="166"/>
        <v>5.5762081784386686E-2</v>
      </c>
      <c r="H165" s="14">
        <f t="shared" si="166"/>
        <v>-7.0422535211267512E-3</v>
      </c>
      <c r="I165" s="14">
        <f t="shared" si="166"/>
        <v>4.2553191489361764E-2</v>
      </c>
      <c r="J165" s="14">
        <f t="shared" si="166"/>
        <v>0.13435374149659873</v>
      </c>
      <c r="K165" s="14">
        <f t="shared" si="166"/>
        <v>-7.7961019490254913E-2</v>
      </c>
      <c r="L165" s="14">
        <f t="shared" si="166"/>
        <v>0.1707317073170731</v>
      </c>
      <c r="M165" s="14">
        <f t="shared" si="166"/>
        <v>0.19999999999999996</v>
      </c>
      <c r="N165" s="14">
        <f t="shared" si="166"/>
        <v>0.1469907407407407</v>
      </c>
      <c r="O165" s="14">
        <f t="shared" si="166"/>
        <v>0.1473259334006054</v>
      </c>
      <c r="P165" s="14">
        <f t="shared" si="166"/>
        <v>9.0589270008795131E-2</v>
      </c>
      <c r="Q165" s="14">
        <f t="shared" si="166"/>
        <v>0.14032258064516134</v>
      </c>
    </row>
    <row r="166" spans="1:17" ht="15.75" customHeight="1" outlineLevel="1" x14ac:dyDescent="0.2">
      <c r="A166" s="4"/>
      <c r="B166" s="2" t="s">
        <v>7</v>
      </c>
      <c r="C166" s="2"/>
      <c r="D166" s="14" t="str">
        <f t="shared" ref="D166:Q166" si="167">IFERROR(D128/C128-1,"-")</f>
        <v>-</v>
      </c>
      <c r="E166" s="14" t="str">
        <f t="shared" si="167"/>
        <v>-</v>
      </c>
      <c r="F166" s="14" t="str">
        <f t="shared" si="167"/>
        <v>-</v>
      </c>
      <c r="G166" s="14">
        <f t="shared" si="167"/>
        <v>8.6715867158671633E-2</v>
      </c>
      <c r="H166" s="14">
        <f t="shared" si="167"/>
        <v>0.20543293718166389</v>
      </c>
      <c r="I166" s="14">
        <f t="shared" si="167"/>
        <v>0.17464788732394365</v>
      </c>
      <c r="J166" s="14">
        <f t="shared" si="167"/>
        <v>0.3776978417266188</v>
      </c>
      <c r="K166" s="14">
        <f t="shared" si="167"/>
        <v>0.55352480417754579</v>
      </c>
      <c r="L166" s="14">
        <f t="shared" si="167"/>
        <v>0.18543417366946779</v>
      </c>
      <c r="M166" s="14">
        <f t="shared" si="167"/>
        <v>0.16729678638941392</v>
      </c>
      <c r="N166" s="14">
        <f t="shared" si="167"/>
        <v>0.10323886639676116</v>
      </c>
      <c r="O166" s="14">
        <f t="shared" si="167"/>
        <v>0.11706422018348617</v>
      </c>
      <c r="P166" s="14">
        <f t="shared" si="167"/>
        <v>0.11038107752956638</v>
      </c>
      <c r="Q166" s="14">
        <f t="shared" si="167"/>
        <v>0.14201183431952669</v>
      </c>
    </row>
    <row r="167" spans="1:17" ht="15.75" customHeight="1" outlineLevel="1" x14ac:dyDescent="0.2">
      <c r="A167" s="4"/>
      <c r="B167" s="2" t="s">
        <v>8</v>
      </c>
      <c r="C167" s="2"/>
      <c r="D167" s="14" t="str">
        <f t="shared" ref="D167:Q167" si="168">IFERROR(D129/C129-1,"-")</f>
        <v>-</v>
      </c>
      <c r="E167" s="14" t="str">
        <f t="shared" si="168"/>
        <v>-</v>
      </c>
      <c r="F167" s="14">
        <f t="shared" si="168"/>
        <v>3.384615384615385</v>
      </c>
      <c r="G167" s="14">
        <f t="shared" si="168"/>
        <v>0</v>
      </c>
      <c r="H167" s="14">
        <f t="shared" si="168"/>
        <v>0</v>
      </c>
      <c r="I167" s="14">
        <f t="shared" si="168"/>
        <v>8.7719298245614086E-2</v>
      </c>
      <c r="J167" s="14">
        <f t="shared" si="168"/>
        <v>6.4516129032258007E-2</v>
      </c>
      <c r="K167" s="14">
        <f t="shared" si="168"/>
        <v>0.25757575757575757</v>
      </c>
      <c r="L167" s="14">
        <f t="shared" si="168"/>
        <v>2.4096385542168752E-2</v>
      </c>
      <c r="M167" s="14">
        <f t="shared" si="168"/>
        <v>0.23529411764705888</v>
      </c>
      <c r="N167" s="14">
        <f t="shared" si="168"/>
        <v>0</v>
      </c>
      <c r="O167" s="14">
        <f t="shared" si="168"/>
        <v>-2.8571428571428581E-2</v>
      </c>
      <c r="P167" s="14">
        <f t="shared" si="168"/>
        <v>9.8039215686274161E-3</v>
      </c>
      <c r="Q167" s="14">
        <f t="shared" si="168"/>
        <v>1.9417475728155331E-2</v>
      </c>
    </row>
    <row r="168" spans="1:17" ht="15.75" customHeight="1" outlineLevel="1" x14ac:dyDescent="0.2">
      <c r="A168" s="4"/>
      <c r="B168" s="2" t="s">
        <v>9</v>
      </c>
      <c r="C168" s="2"/>
      <c r="D168" s="14" t="str">
        <f t="shared" ref="D168:Q168" si="169">IFERROR(D130/C130-1,"-")</f>
        <v>-</v>
      </c>
      <c r="E168" s="14" t="str">
        <f t="shared" si="169"/>
        <v>-</v>
      </c>
      <c r="F168" s="14" t="str">
        <f t="shared" si="169"/>
        <v>-</v>
      </c>
      <c r="G168" s="14" t="str">
        <f t="shared" si="169"/>
        <v>-</v>
      </c>
      <c r="H168" s="14" t="str">
        <f t="shared" si="169"/>
        <v>-</v>
      </c>
      <c r="I168" s="14" t="str">
        <f t="shared" si="169"/>
        <v>-</v>
      </c>
      <c r="J168" s="14" t="str">
        <f t="shared" si="169"/>
        <v>-</v>
      </c>
      <c r="K168" s="14">
        <f t="shared" si="169"/>
        <v>0.44444444444444442</v>
      </c>
      <c r="L168" s="14">
        <f t="shared" si="169"/>
        <v>2.0979020979021046E-2</v>
      </c>
      <c r="M168" s="14">
        <f t="shared" si="169"/>
        <v>0.23972602739726034</v>
      </c>
      <c r="N168" s="14">
        <f t="shared" si="169"/>
        <v>0.11602209944751385</v>
      </c>
      <c r="O168" s="14">
        <f t="shared" si="169"/>
        <v>2.9702970297029729E-2</v>
      </c>
      <c r="P168" s="14">
        <f t="shared" si="169"/>
        <v>4.8076923076922906E-3</v>
      </c>
      <c r="Q168" s="14">
        <f t="shared" si="169"/>
        <v>1.4354066985645897E-2</v>
      </c>
    </row>
    <row r="169" spans="1:17" ht="15.75" customHeight="1" outlineLevel="1" x14ac:dyDescent="0.2">
      <c r="A169" s="4"/>
      <c r="B169" s="2" t="s">
        <v>12</v>
      </c>
      <c r="C169" s="2"/>
      <c r="D169" s="14" t="str">
        <f t="shared" ref="D169:Q169" si="170">IFERROR(D131/C131-1,"-")</f>
        <v>-</v>
      </c>
      <c r="E169" s="14" t="str">
        <f t="shared" si="170"/>
        <v>-</v>
      </c>
      <c r="F169" s="14" t="str">
        <f t="shared" si="170"/>
        <v>-</v>
      </c>
      <c r="G169" s="14">
        <f t="shared" si="170"/>
        <v>7.7669902912621325E-2</v>
      </c>
      <c r="H169" s="14">
        <f t="shared" si="170"/>
        <v>5.8558558558558627E-2</v>
      </c>
      <c r="I169" s="14">
        <f t="shared" si="170"/>
        <v>6.8085106382978822E-2</v>
      </c>
      <c r="J169" s="14">
        <f t="shared" si="170"/>
        <v>0.14741035856573714</v>
      </c>
      <c r="K169" s="14">
        <f t="shared" si="170"/>
        <v>2.7777777777777679E-2</v>
      </c>
      <c r="L169" s="14">
        <f t="shared" si="170"/>
        <v>0.12162162162162171</v>
      </c>
      <c r="M169" s="14">
        <f t="shared" si="170"/>
        <v>6.9277108433734913E-2</v>
      </c>
      <c r="N169" s="14">
        <f t="shared" si="170"/>
        <v>8.7323943661971937E-2</v>
      </c>
      <c r="O169" s="14">
        <f t="shared" si="170"/>
        <v>0.11658031088082899</v>
      </c>
      <c r="P169" s="14">
        <f t="shared" si="170"/>
        <v>8.816705336426911E-2</v>
      </c>
      <c r="Q169" s="14">
        <f t="shared" si="170"/>
        <v>0.13219616204690832</v>
      </c>
    </row>
    <row r="170" spans="1:17" ht="15.75" customHeight="1" outlineLevel="1" x14ac:dyDescent="0.2">
      <c r="A170" s="4"/>
      <c r="B170" s="2" t="s">
        <v>14</v>
      </c>
      <c r="C170" s="2"/>
      <c r="D170" s="14" t="str">
        <f t="shared" ref="D170:Q170" si="171">IFERROR(D132/C132-1,"-")</f>
        <v>-</v>
      </c>
      <c r="E170" s="14" t="str">
        <f t="shared" si="171"/>
        <v>-</v>
      </c>
      <c r="F170" s="14">
        <f t="shared" si="171"/>
        <v>0</v>
      </c>
      <c r="G170" s="14">
        <f t="shared" si="171"/>
        <v>0</v>
      </c>
      <c r="H170" s="14">
        <f t="shared" si="171"/>
        <v>0</v>
      </c>
      <c r="I170" s="14">
        <f t="shared" si="171"/>
        <v>0</v>
      </c>
      <c r="J170" s="14">
        <f t="shared" si="171"/>
        <v>0.16666666666666674</v>
      </c>
      <c r="K170" s="14">
        <f t="shared" si="171"/>
        <v>1</v>
      </c>
      <c r="L170" s="14">
        <f t="shared" si="171"/>
        <v>0</v>
      </c>
      <c r="M170" s="14">
        <f t="shared" si="171"/>
        <v>0.14285714285714279</v>
      </c>
      <c r="N170" s="14">
        <f t="shared" si="171"/>
        <v>0</v>
      </c>
      <c r="O170" s="14">
        <f t="shared" si="171"/>
        <v>0</v>
      </c>
      <c r="P170" s="14">
        <f t="shared" si="171"/>
        <v>0</v>
      </c>
      <c r="Q170" s="14">
        <f t="shared" si="171"/>
        <v>0</v>
      </c>
    </row>
    <row r="171" spans="1:17" ht="15.75" customHeight="1" outlineLevel="1" x14ac:dyDescent="0.2">
      <c r="A171" s="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7" ht="15.75" customHeight="1" outlineLevel="1" x14ac:dyDescent="0.2">
      <c r="A172" s="4" t="s">
        <v>27</v>
      </c>
      <c r="C172" s="5">
        <f t="shared" ref="C172:Q172" si="172">C$5</f>
        <v>42185</v>
      </c>
      <c r="D172" s="5">
        <f t="shared" si="172"/>
        <v>42369</v>
      </c>
      <c r="E172" s="5">
        <f t="shared" si="172"/>
        <v>42551</v>
      </c>
      <c r="F172" s="5">
        <f t="shared" si="172"/>
        <v>42735</v>
      </c>
      <c r="G172" s="5">
        <f t="shared" si="172"/>
        <v>42916</v>
      </c>
      <c r="H172" s="5">
        <f t="shared" si="172"/>
        <v>43100</v>
      </c>
      <c r="I172" s="5">
        <f t="shared" si="172"/>
        <v>43281</v>
      </c>
      <c r="J172" s="5">
        <f t="shared" si="172"/>
        <v>43465</v>
      </c>
      <c r="K172" s="5">
        <f t="shared" si="172"/>
        <v>43646</v>
      </c>
      <c r="L172" s="5">
        <f t="shared" si="172"/>
        <v>43830</v>
      </c>
      <c r="M172" s="5">
        <f t="shared" si="172"/>
        <v>44002</v>
      </c>
      <c r="N172" s="5">
        <f t="shared" si="172"/>
        <v>44196</v>
      </c>
      <c r="O172" s="6">
        <f t="shared" si="172"/>
        <v>44377</v>
      </c>
      <c r="P172" s="6">
        <f t="shared" si="172"/>
        <v>44561</v>
      </c>
      <c r="Q172" s="6">
        <f t="shared" si="172"/>
        <v>44742</v>
      </c>
    </row>
    <row r="173" spans="1:17" ht="15.75" customHeight="1" outlineLevel="1" x14ac:dyDescent="0.2">
      <c r="A173" s="4"/>
      <c r="B173" s="2" t="s">
        <v>16</v>
      </c>
      <c r="C173" s="2"/>
      <c r="D173" s="14" t="str">
        <f t="shared" ref="D173:Q173" si="173">IFERROR(D135/C135-1,"-")</f>
        <v>-</v>
      </c>
      <c r="E173" s="14" t="str">
        <f t="shared" si="173"/>
        <v>-</v>
      </c>
      <c r="F173" s="14" t="str">
        <f t="shared" si="173"/>
        <v>-</v>
      </c>
      <c r="G173" s="14">
        <f t="shared" si="173"/>
        <v>0.19526627218934922</v>
      </c>
      <c r="H173" s="14">
        <f t="shared" si="173"/>
        <v>0.20049504950495045</v>
      </c>
      <c r="I173" s="14">
        <f t="shared" si="173"/>
        <v>0.15257731958762877</v>
      </c>
      <c r="J173" s="14">
        <f t="shared" si="173"/>
        <v>0.17173524150268338</v>
      </c>
      <c r="K173" s="14">
        <f t="shared" si="173"/>
        <v>0.20152671755725193</v>
      </c>
      <c r="L173" s="14">
        <f t="shared" si="173"/>
        <v>0.12706480304955536</v>
      </c>
      <c r="M173" s="14">
        <f t="shared" si="173"/>
        <v>0.26042841037204068</v>
      </c>
      <c r="N173" s="14">
        <f t="shared" si="173"/>
        <v>1.5205724508050134E-2</v>
      </c>
      <c r="O173" s="14">
        <f t="shared" si="173"/>
        <v>0.14625550660792941</v>
      </c>
      <c r="P173" s="14">
        <f t="shared" si="173"/>
        <v>0.18293620292083013</v>
      </c>
      <c r="Q173" s="14">
        <f t="shared" si="173"/>
        <v>8.5120207927225522E-2</v>
      </c>
    </row>
    <row r="174" spans="1:17" ht="15.75" customHeight="1" outlineLevel="1" x14ac:dyDescent="0.2">
      <c r="A174" s="4"/>
      <c r="B174" s="2" t="s">
        <v>17</v>
      </c>
      <c r="C174" s="2"/>
      <c r="D174" s="14" t="str">
        <f t="shared" ref="D174:Q174" si="174">IFERROR(D136/C136-1,"-")</f>
        <v>-</v>
      </c>
      <c r="E174" s="14" t="str">
        <f t="shared" si="174"/>
        <v>-</v>
      </c>
      <c r="F174" s="14" t="str">
        <f t="shared" si="174"/>
        <v>-</v>
      </c>
      <c r="G174" s="14">
        <f t="shared" si="174"/>
        <v>0.13213601133427777</v>
      </c>
      <c r="H174" s="14">
        <f t="shared" si="174"/>
        <v>0.20900919879221957</v>
      </c>
      <c r="I174" s="14">
        <f t="shared" si="174"/>
        <v>0.10553334735956232</v>
      </c>
      <c r="J174" s="14">
        <f t="shared" si="174"/>
        <v>3.2954006002365421E-2</v>
      </c>
      <c r="K174" s="14">
        <f t="shared" si="174"/>
        <v>0.30311922050518225</v>
      </c>
      <c r="L174" s="14">
        <f t="shared" si="174"/>
        <v>-3.7298814061838104E-2</v>
      </c>
      <c r="M174" s="14">
        <f t="shared" si="174"/>
        <v>5.0357008643366896E-2</v>
      </c>
      <c r="N174" s="14">
        <f t="shared" si="174"/>
        <v>-0.11489632091326385</v>
      </c>
      <c r="O174" s="14">
        <f t="shared" si="174"/>
        <v>-9.3297533117142617E-4</v>
      </c>
      <c r="P174" s="14">
        <f t="shared" si="174"/>
        <v>8.4676179613696778E-2</v>
      </c>
      <c r="Q174" s="14">
        <f t="shared" si="174"/>
        <v>-4.8409435763960729E-2</v>
      </c>
    </row>
    <row r="175" spans="1:17" ht="15.75" customHeight="1" outlineLevel="1" x14ac:dyDescent="0.2">
      <c r="A175" s="4"/>
      <c r="B175" s="2" t="s">
        <v>18</v>
      </c>
      <c r="C175" s="2"/>
      <c r="D175" s="14" t="str">
        <f t="shared" ref="D175:Q175" si="175">IFERROR(D137/C137-1,"-")</f>
        <v>-</v>
      </c>
      <c r="E175" s="14" t="str">
        <f t="shared" si="175"/>
        <v>-</v>
      </c>
      <c r="F175" s="14" t="str">
        <f t="shared" si="175"/>
        <v>-</v>
      </c>
      <c r="G175" s="14">
        <f t="shared" si="175"/>
        <v>9.9888488160657429E-2</v>
      </c>
      <c r="H175" s="14">
        <f t="shared" si="175"/>
        <v>-4.0963603402593973E-3</v>
      </c>
      <c r="I175" s="14">
        <f t="shared" si="175"/>
        <v>-1.8789092437390131E-2</v>
      </c>
      <c r="J175" s="14">
        <f t="shared" si="175"/>
        <v>-0.14949765760379641</v>
      </c>
      <c r="K175" s="14">
        <f t="shared" si="175"/>
        <v>-0.22658028096734883</v>
      </c>
      <c r="L175" s="14">
        <f t="shared" si="175"/>
        <v>-4.9238812172279656E-2</v>
      </c>
      <c r="M175" s="14">
        <f t="shared" si="175"/>
        <v>7.9784014715480911E-2</v>
      </c>
      <c r="N175" s="14">
        <f t="shared" si="175"/>
        <v>-7.9795178152336277E-2</v>
      </c>
      <c r="O175" s="14">
        <f t="shared" si="175"/>
        <v>2.6132147012683182E-2</v>
      </c>
      <c r="P175" s="14">
        <f t="shared" si="175"/>
        <v>6.5342544878996156E-2</v>
      </c>
      <c r="Q175" s="14">
        <f t="shared" si="175"/>
        <v>-4.9817020001548751E-2</v>
      </c>
    </row>
    <row r="176" spans="1:17" ht="15.75" customHeight="1" outlineLevel="1" x14ac:dyDescent="0.2">
      <c r="A176" s="4"/>
      <c r="B176" s="2" t="s">
        <v>19</v>
      </c>
      <c r="C176" s="2"/>
      <c r="D176" s="14" t="str">
        <f t="shared" ref="D176:Q176" si="176">IFERROR(D138/C138-1,"-")</f>
        <v>-</v>
      </c>
      <c r="E176" s="14" t="str">
        <f t="shared" si="176"/>
        <v>-</v>
      </c>
      <c r="F176" s="14" t="str">
        <f t="shared" si="176"/>
        <v>-</v>
      </c>
      <c r="G176" s="14">
        <f t="shared" si="176"/>
        <v>0.10912095527480159</v>
      </c>
      <c r="H176" s="14">
        <f t="shared" si="176"/>
        <v>0.1340846850642512</v>
      </c>
      <c r="I176" s="14">
        <f t="shared" si="176"/>
        <v>7.9106255390807734E-2</v>
      </c>
      <c r="J176" s="14">
        <f t="shared" si="176"/>
        <v>2.1199811170741434E-2</v>
      </c>
      <c r="K176" s="14">
        <f t="shared" si="176"/>
        <v>0.16905302248813725</v>
      </c>
      <c r="L176" s="14">
        <f t="shared" si="176"/>
        <v>4.852956935748054E-3</v>
      </c>
      <c r="M176" s="14">
        <f t="shared" si="176"/>
        <v>0.17876685139018988</v>
      </c>
      <c r="N176" s="14">
        <f t="shared" si="176"/>
        <v>-6.6326341449850279E-2</v>
      </c>
      <c r="O176" s="14">
        <f t="shared" si="176"/>
        <v>2.6576857426127365E-2</v>
      </c>
      <c r="P176" s="14">
        <f t="shared" si="176"/>
        <v>8.7090625711892855E-2</v>
      </c>
      <c r="Q176" s="14">
        <f t="shared" si="176"/>
        <v>-4.1579326708345077E-2</v>
      </c>
    </row>
    <row r="177" spans="1:17" ht="15.75" customHeight="1" outlineLevel="1" x14ac:dyDescent="0.2">
      <c r="A177" s="4"/>
      <c r="B177" s="2" t="s">
        <v>20</v>
      </c>
      <c r="C177" s="2"/>
      <c r="D177" s="14" t="str">
        <f t="shared" ref="D177:Q177" si="177">IFERROR(D139/C139-1,"-")</f>
        <v>-</v>
      </c>
      <c r="E177" s="14" t="str">
        <f t="shared" si="177"/>
        <v>-</v>
      </c>
      <c r="F177" s="14" t="str">
        <f t="shared" si="177"/>
        <v>-</v>
      </c>
      <c r="G177" s="14">
        <f t="shared" si="177"/>
        <v>5.5762081784386686E-2</v>
      </c>
      <c r="H177" s="14">
        <f t="shared" si="177"/>
        <v>-7.0422535211267512E-3</v>
      </c>
      <c r="I177" s="14">
        <f t="shared" si="177"/>
        <v>-4.1523678792038443E-2</v>
      </c>
      <c r="J177" s="14">
        <f t="shared" si="177"/>
        <v>6.5605029890744015E-2</v>
      </c>
      <c r="K177" s="14">
        <f t="shared" si="177"/>
        <v>-0.26681237694405813</v>
      </c>
      <c r="L177" s="14">
        <f t="shared" si="177"/>
        <v>0.14318507890961274</v>
      </c>
      <c r="M177" s="14">
        <f t="shared" si="177"/>
        <v>-2.8571428571428692E-2</v>
      </c>
      <c r="N177" s="14">
        <f t="shared" si="177"/>
        <v>0.14699074074074092</v>
      </c>
      <c r="O177" s="14">
        <f t="shared" si="177"/>
        <v>0.18107081379474077</v>
      </c>
      <c r="P177" s="14">
        <f t="shared" si="177"/>
        <v>8.0001024668904019E-2</v>
      </c>
      <c r="Q177" s="14">
        <f t="shared" si="177"/>
        <v>0.11860215053763445</v>
      </c>
    </row>
    <row r="178" spans="1:17" ht="15.75" customHeight="1" outlineLevel="1" x14ac:dyDescent="0.2">
      <c r="A178" s="4"/>
      <c r="B178" s="2" t="s">
        <v>21</v>
      </c>
      <c r="C178" s="2"/>
      <c r="D178" s="14" t="str">
        <f t="shared" ref="D178:Q178" si="178">IFERROR(D140/C140-1,"-")</f>
        <v>-</v>
      </c>
      <c r="E178" s="14" t="str">
        <f t="shared" si="178"/>
        <v>-</v>
      </c>
      <c r="F178" s="14" t="str">
        <f t="shared" si="178"/>
        <v>-</v>
      </c>
      <c r="G178" s="14">
        <f t="shared" si="178"/>
        <v>-2.0328879064938632E-2</v>
      </c>
      <c r="H178" s="14">
        <f t="shared" si="178"/>
        <v>-6.1971830985915521E-2</v>
      </c>
      <c r="I178" s="14">
        <f t="shared" si="178"/>
        <v>-2.390438247011939E-2</v>
      </c>
      <c r="J178" s="14">
        <f t="shared" si="178"/>
        <v>-1.1379204459561643E-2</v>
      </c>
      <c r="K178" s="14">
        <f t="shared" si="178"/>
        <v>-0.10288099193646427</v>
      </c>
      <c r="L178" s="14">
        <f t="shared" si="178"/>
        <v>4.3784895680281988E-2</v>
      </c>
      <c r="M178" s="14">
        <f t="shared" si="178"/>
        <v>0.12225352112676058</v>
      </c>
      <c r="N178" s="14">
        <f t="shared" si="178"/>
        <v>5.487490404912676E-2</v>
      </c>
      <c r="O178" s="14">
        <f t="shared" si="178"/>
        <v>2.7535522720727901E-2</v>
      </c>
      <c r="P178" s="14">
        <f t="shared" si="178"/>
        <v>2.2259602852681137E-3</v>
      </c>
      <c r="Q178" s="14">
        <f t="shared" si="178"/>
        <v>7.1775712289654514E-3</v>
      </c>
    </row>
    <row r="179" spans="1:17" ht="15.75" customHeight="1" outlineLevel="1" x14ac:dyDescent="0.2">
      <c r="A179" s="4"/>
      <c r="B179" s="2" t="s">
        <v>22</v>
      </c>
      <c r="C179" s="2"/>
      <c r="D179" s="14" t="str">
        <f t="shared" ref="D179:Q179" si="179">IFERROR(D141/C141-1,"-")</f>
        <v>-</v>
      </c>
      <c r="E179" s="14" t="str">
        <f t="shared" si="179"/>
        <v>-</v>
      </c>
      <c r="F179" s="14" t="str">
        <f t="shared" si="179"/>
        <v>-</v>
      </c>
      <c r="G179" s="14">
        <f t="shared" si="179"/>
        <v>8.3940028589475357E-3</v>
      </c>
      <c r="H179" s="14">
        <f t="shared" si="179"/>
        <v>0.13874941299714627</v>
      </c>
      <c r="I179" s="14">
        <f t="shared" si="179"/>
        <v>9.9769934347118561E-2</v>
      </c>
      <c r="J179" s="14">
        <f t="shared" si="179"/>
        <v>0.20070193844924056</v>
      </c>
      <c r="K179" s="14">
        <f t="shared" si="179"/>
        <v>0.51153764730788209</v>
      </c>
      <c r="L179" s="14">
        <f t="shared" si="179"/>
        <v>5.6893118693260414E-2</v>
      </c>
      <c r="M179" s="14">
        <f t="shared" si="179"/>
        <v>9.1669107271226569E-2</v>
      </c>
      <c r="N179" s="14">
        <f t="shared" si="179"/>
        <v>1.4636781271632815E-2</v>
      </c>
      <c r="O179" s="14">
        <f t="shared" si="179"/>
        <v>4.3338512952595387E-4</v>
      </c>
      <c r="P179" s="14">
        <f t="shared" si="179"/>
        <v>2.0414167196680433E-2</v>
      </c>
      <c r="Q179" s="14">
        <f t="shared" si="179"/>
        <v>8.6695862445536065E-3</v>
      </c>
    </row>
    <row r="180" spans="1:17" ht="15.75" customHeight="1" outlineLevel="1" x14ac:dyDescent="0.2">
      <c r="A180" s="4"/>
      <c r="B180" s="2" t="s">
        <v>23</v>
      </c>
      <c r="C180" s="2"/>
      <c r="D180" s="14" t="str">
        <f t="shared" ref="D180:Q180" si="180">IFERROR(D142/C142-1,"-")</f>
        <v>-</v>
      </c>
      <c r="E180" s="14" t="str">
        <f t="shared" si="180"/>
        <v>-</v>
      </c>
      <c r="F180" s="14" t="str">
        <f t="shared" si="180"/>
        <v>-</v>
      </c>
      <c r="G180" s="14">
        <f t="shared" si="180"/>
        <v>2.9318902343953068E-2</v>
      </c>
      <c r="H180" s="14">
        <f t="shared" si="180"/>
        <v>0.21398210694890984</v>
      </c>
      <c r="I180" s="14">
        <f t="shared" si="180"/>
        <v>0.12670307559643557</v>
      </c>
      <c r="J180" s="14">
        <f t="shared" si="180"/>
        <v>0.21452223528523517</v>
      </c>
      <c r="K180" s="14">
        <f t="shared" si="180"/>
        <v>0.68487974696979359</v>
      </c>
      <c r="L180" s="14">
        <f t="shared" si="180"/>
        <v>1.2558356676003912E-2</v>
      </c>
      <c r="M180" s="14">
        <f t="shared" si="180"/>
        <v>-2.7252678008821807E-2</v>
      </c>
      <c r="N180" s="14">
        <f t="shared" si="180"/>
        <v>-3.8144923746920689E-2</v>
      </c>
      <c r="O180" s="14">
        <f t="shared" si="180"/>
        <v>-2.6375864378333391E-2</v>
      </c>
      <c r="P180" s="14">
        <f t="shared" si="180"/>
        <v>1.8147810605739334E-2</v>
      </c>
      <c r="Q180" s="14">
        <f t="shared" si="180"/>
        <v>1.4813822886938777E-3</v>
      </c>
    </row>
    <row r="181" spans="1:17" ht="15.75" customHeight="1" x14ac:dyDescent="0.2">
      <c r="A181" s="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7" ht="15.75" customHeight="1" x14ac:dyDescent="0.2">
      <c r="A182" s="4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7" ht="15.75" customHeight="1" x14ac:dyDescent="0.2"/>
    <row r="184" spans="1:17" ht="15.75" customHeight="1" x14ac:dyDescent="0.2"/>
    <row r="185" spans="1:17" ht="15.75" customHeight="1" x14ac:dyDescent="0.2"/>
    <row r="186" spans="1:17" ht="15.75" customHeight="1" x14ac:dyDescent="0.2"/>
    <row r="187" spans="1:17" ht="15.75" customHeight="1" x14ac:dyDescent="0.2"/>
    <row r="188" spans="1:17" ht="15.75" customHeight="1" x14ac:dyDescent="0.2"/>
    <row r="189" spans="1:17" ht="15.75" customHeight="1" x14ac:dyDescent="0.2"/>
    <row r="190" spans="1:17" ht="15.75" customHeight="1" x14ac:dyDescent="0.2"/>
    <row r="191" spans="1:17" ht="15.75" customHeight="1" x14ac:dyDescent="0.2"/>
    <row r="192" spans="1:17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 KPIs</vt:lpstr>
      <vt:lpstr>Regional KPIs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Gibson</dc:creator>
  <cp:lastModifiedBy>Max Campbell</cp:lastModifiedBy>
  <dcterms:created xsi:type="dcterms:W3CDTF">2020-07-29T02:54:30Z</dcterms:created>
  <dcterms:modified xsi:type="dcterms:W3CDTF">2022-10-18T04:44:00Z</dcterms:modified>
</cp:coreProperties>
</file>